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2BB7E66-24C7-4D83-AB15-3D1E00C9C931}" xr6:coauthVersionLast="47" xr6:coauthVersionMax="47" xr10:uidLastSave="{00000000-0000-0000-0000-000000000000}"/>
  <bookViews>
    <workbookView xWindow="40350" yWindow="1245" windowWidth="35715" windowHeight="15885" xr2:uid="{3D6CD307-52C3-471D-80CC-CDACD93EBF09}"/>
  </bookViews>
  <sheets>
    <sheet name="Class Score Roster" sheetId="1" r:id="rId1"/>
    <sheet name="Award Standards " sheetId="2" r:id="rId2"/>
  </sheets>
  <definedNames>
    <definedName name="_xlnm.Print_Area" localSheetId="0">'Class Score Roster'!$A$1:$V$30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6" i="1" l="1"/>
  <c r="X4" i="1"/>
  <c r="Z6" i="1" l="1"/>
  <c r="Y6" i="1"/>
  <c r="Z5" i="1"/>
  <c r="Y5" i="1"/>
  <c r="X5" i="1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Z30" i="1"/>
  <c r="Y30" i="1"/>
  <c r="X30" i="1"/>
  <c r="G30" i="1"/>
  <c r="Z29" i="1"/>
  <c r="Y29" i="1"/>
  <c r="X29" i="1"/>
  <c r="G29" i="1"/>
  <c r="Z28" i="1"/>
  <c r="Y28" i="1"/>
  <c r="X28" i="1"/>
  <c r="G28" i="1"/>
  <c r="Z27" i="1"/>
  <c r="Y27" i="1"/>
  <c r="X27" i="1"/>
  <c r="G27" i="1"/>
  <c r="Z26" i="1"/>
  <c r="Y26" i="1"/>
  <c r="X26" i="1"/>
  <c r="G26" i="1"/>
  <c r="Z25" i="1"/>
  <c r="Y25" i="1"/>
  <c r="X25" i="1"/>
  <c r="G25" i="1"/>
  <c r="Z24" i="1"/>
  <c r="Y24" i="1"/>
  <c r="X24" i="1"/>
  <c r="G24" i="1"/>
  <c r="Z23" i="1"/>
  <c r="Y23" i="1"/>
  <c r="X23" i="1"/>
  <c r="G23" i="1"/>
  <c r="Z22" i="1"/>
  <c r="Y22" i="1"/>
  <c r="X22" i="1"/>
  <c r="G22" i="1"/>
  <c r="Z21" i="1"/>
  <c r="Y21" i="1"/>
  <c r="X21" i="1"/>
  <c r="G21" i="1"/>
  <c r="Z20" i="1"/>
  <c r="Y20" i="1"/>
  <c r="X20" i="1"/>
  <c r="G20" i="1"/>
  <c r="Z19" i="1"/>
  <c r="Y19" i="1"/>
  <c r="X19" i="1"/>
  <c r="G19" i="1"/>
  <c r="Z18" i="1"/>
  <c r="Y18" i="1"/>
  <c r="X18" i="1"/>
  <c r="G18" i="1"/>
  <c r="Z17" i="1"/>
  <c r="Y17" i="1"/>
  <c r="X17" i="1"/>
  <c r="G17" i="1"/>
  <c r="Z16" i="1"/>
  <c r="Y16" i="1"/>
  <c r="X16" i="1"/>
  <c r="G16" i="1"/>
  <c r="Z15" i="1"/>
  <c r="Y15" i="1"/>
  <c r="X15" i="1"/>
  <c r="G15" i="1"/>
  <c r="Z14" i="1"/>
  <c r="Y14" i="1"/>
  <c r="X14" i="1"/>
  <c r="G14" i="1"/>
  <c r="Z13" i="1"/>
  <c r="Y13" i="1"/>
  <c r="X13" i="1"/>
  <c r="G13" i="1"/>
  <c r="Z12" i="1"/>
  <c r="Y12" i="1"/>
  <c r="X12" i="1"/>
  <c r="G12" i="1"/>
  <c r="Z11" i="1"/>
  <c r="Y11" i="1"/>
  <c r="X11" i="1"/>
  <c r="G11" i="1"/>
  <c r="Z10" i="1"/>
  <c r="Y10" i="1"/>
  <c r="X10" i="1"/>
  <c r="G10" i="1"/>
  <c r="Z9" i="1"/>
  <c r="Y9" i="1"/>
  <c r="X9" i="1"/>
  <c r="G9" i="1"/>
  <c r="Z8" i="1"/>
  <c r="Y8" i="1"/>
  <c r="X8" i="1"/>
  <c r="G8" i="1"/>
  <c r="Z7" i="1"/>
  <c r="Y7" i="1"/>
  <c r="X7" i="1"/>
  <c r="Z4" i="1"/>
  <c r="Y4" i="1"/>
  <c r="AB4" i="1" l="1"/>
  <c r="AL6" i="1"/>
  <c r="AH6" i="1"/>
  <c r="AF6" i="1"/>
  <c r="AD6" i="1"/>
  <c r="AB6" i="1"/>
  <c r="AK6" i="1"/>
  <c r="AI6" i="1"/>
  <c r="AG6" i="1"/>
  <c r="AE6" i="1"/>
  <c r="AC6" i="1"/>
  <c r="AA6" i="1"/>
  <c r="AJ6" i="1"/>
  <c r="AL5" i="1"/>
  <c r="AK5" i="1"/>
  <c r="AJ5" i="1"/>
  <c r="AI5" i="1"/>
  <c r="AH5" i="1"/>
  <c r="AG5" i="1"/>
  <c r="AE5" i="1"/>
  <c r="AD5" i="1"/>
  <c r="AC5" i="1"/>
  <c r="AB5" i="1"/>
  <c r="AA5" i="1"/>
  <c r="AF5" i="1"/>
  <c r="AA12" i="1"/>
  <c r="AL17" i="1"/>
  <c r="AH26" i="1"/>
  <c r="AL30" i="1"/>
  <c r="AH30" i="1"/>
  <c r="AG30" i="1"/>
  <c r="AF30" i="1"/>
  <c r="AE30" i="1"/>
  <c r="AD30" i="1"/>
  <c r="AC30" i="1"/>
  <c r="AI30" i="1"/>
  <c r="AB30" i="1"/>
  <c r="AA30" i="1"/>
  <c r="AK30" i="1"/>
  <c r="AJ30" i="1"/>
  <c r="AL29" i="1"/>
  <c r="AK29" i="1"/>
  <c r="AI29" i="1"/>
  <c r="AH29" i="1"/>
  <c r="AG29" i="1"/>
  <c r="AF29" i="1"/>
  <c r="AE29" i="1"/>
  <c r="AD29" i="1"/>
  <c r="AC29" i="1"/>
  <c r="AB29" i="1"/>
  <c r="AA29" i="1"/>
  <c r="AJ29" i="1"/>
  <c r="AJ28" i="1"/>
  <c r="AI28" i="1"/>
  <c r="AH28" i="1"/>
  <c r="AG28" i="1"/>
  <c r="AF28" i="1"/>
  <c r="AE28" i="1"/>
  <c r="AD28" i="1"/>
  <c r="AC28" i="1"/>
  <c r="AB28" i="1"/>
  <c r="AA28" i="1"/>
  <c r="AK28" i="1"/>
  <c r="AL28" i="1"/>
  <c r="AL27" i="1"/>
  <c r="AK27" i="1"/>
  <c r="AI27" i="1"/>
  <c r="AH27" i="1"/>
  <c r="AG27" i="1"/>
  <c r="AF27" i="1"/>
  <c r="AE27" i="1"/>
  <c r="AD27" i="1"/>
  <c r="AC27" i="1"/>
  <c r="AB27" i="1"/>
  <c r="AA27" i="1"/>
  <c r="AJ27" i="1"/>
  <c r="AE26" i="1"/>
  <c r="AI26" i="1"/>
  <c r="AG26" i="1"/>
  <c r="AJ26" i="1"/>
  <c r="AK26" i="1"/>
  <c r="AD26" i="1"/>
  <c r="AC26" i="1"/>
  <c r="AB26" i="1"/>
  <c r="AA26" i="1"/>
  <c r="AL26" i="1"/>
  <c r="AF26" i="1"/>
  <c r="AK25" i="1"/>
  <c r="AJ25" i="1"/>
  <c r="AI25" i="1"/>
  <c r="AH25" i="1"/>
  <c r="AG25" i="1"/>
  <c r="AF25" i="1"/>
  <c r="AE25" i="1"/>
  <c r="AD25" i="1"/>
  <c r="AC25" i="1"/>
  <c r="AB25" i="1"/>
  <c r="AA25" i="1"/>
  <c r="AL25" i="1"/>
  <c r="AC24" i="1"/>
  <c r="AI24" i="1"/>
  <c r="AH24" i="1"/>
  <c r="AG24" i="1"/>
  <c r="AF24" i="1"/>
  <c r="AE24" i="1"/>
  <c r="AD24" i="1"/>
  <c r="AJ24" i="1"/>
  <c r="AB24" i="1"/>
  <c r="AA24" i="1"/>
  <c r="AK24" i="1"/>
  <c r="AL24" i="1"/>
  <c r="AD23" i="1"/>
  <c r="AI23" i="1"/>
  <c r="AH23" i="1"/>
  <c r="AG23" i="1"/>
  <c r="AF23" i="1"/>
  <c r="AE23" i="1"/>
  <c r="AJ23" i="1"/>
  <c r="AC23" i="1"/>
  <c r="AB23" i="1"/>
  <c r="AA23" i="1"/>
  <c r="AK23" i="1"/>
  <c r="AL23" i="1"/>
  <c r="AJ22" i="1"/>
  <c r="AK22" i="1"/>
  <c r="AH22" i="1"/>
  <c r="AG22" i="1"/>
  <c r="AF22" i="1"/>
  <c r="AE22" i="1"/>
  <c r="AD22" i="1"/>
  <c r="AC22" i="1"/>
  <c r="AB22" i="1"/>
  <c r="AA22" i="1"/>
  <c r="AL22" i="1"/>
  <c r="AI22" i="1"/>
  <c r="AE21" i="1"/>
  <c r="AH21" i="1"/>
  <c r="AA21" i="1"/>
  <c r="AB21" i="1"/>
  <c r="AC21" i="1"/>
  <c r="AL21" i="1"/>
  <c r="AK21" i="1"/>
  <c r="AF21" i="1"/>
  <c r="AD21" i="1"/>
  <c r="AG21" i="1"/>
  <c r="AJ21" i="1"/>
  <c r="AI21" i="1"/>
  <c r="AI20" i="1"/>
  <c r="AC20" i="1"/>
  <c r="AJ20" i="1"/>
  <c r="AK20" i="1"/>
  <c r="AL20" i="1"/>
  <c r="AA20" i="1"/>
  <c r="AH20" i="1"/>
  <c r="AG20" i="1"/>
  <c r="AF20" i="1"/>
  <c r="AE20" i="1"/>
  <c r="AD20" i="1"/>
  <c r="AB20" i="1"/>
  <c r="AI19" i="1"/>
  <c r="AL19" i="1"/>
  <c r="AK19" i="1"/>
  <c r="AJ19" i="1"/>
  <c r="AA19" i="1"/>
  <c r="AB19" i="1"/>
  <c r="AC19" i="1"/>
  <c r="AE19" i="1"/>
  <c r="AF19" i="1"/>
  <c r="AG19" i="1"/>
  <c r="AH19" i="1"/>
  <c r="AD19" i="1"/>
  <c r="AB18" i="1"/>
  <c r="AA18" i="1"/>
  <c r="AL18" i="1"/>
  <c r="AK18" i="1"/>
  <c r="AJ18" i="1"/>
  <c r="AI18" i="1"/>
  <c r="AH18" i="1"/>
  <c r="AG18" i="1"/>
  <c r="AF18" i="1"/>
  <c r="AE18" i="1"/>
  <c r="AD18" i="1"/>
  <c r="AC18" i="1"/>
  <c r="AB17" i="1"/>
  <c r="AG17" i="1"/>
  <c r="AF17" i="1"/>
  <c r="AE17" i="1"/>
  <c r="AD17" i="1"/>
  <c r="AH17" i="1"/>
  <c r="AI17" i="1"/>
  <c r="AA17" i="1"/>
  <c r="AK17" i="1"/>
  <c r="AJ17" i="1"/>
  <c r="AC17" i="1"/>
  <c r="AK16" i="1"/>
  <c r="AJ16" i="1"/>
  <c r="AL16" i="1"/>
  <c r="AH16" i="1"/>
  <c r="AG16" i="1"/>
  <c r="AF16" i="1"/>
  <c r="AE16" i="1"/>
  <c r="AD16" i="1"/>
  <c r="AC16" i="1"/>
  <c r="AB16" i="1"/>
  <c r="AA16" i="1"/>
  <c r="AI16" i="1"/>
  <c r="AL15" i="1"/>
  <c r="AB15" i="1"/>
  <c r="AC15" i="1"/>
  <c r="AD15" i="1"/>
  <c r="AE15" i="1"/>
  <c r="AA15" i="1"/>
  <c r="AF15" i="1"/>
  <c r="AG15" i="1"/>
  <c r="AH15" i="1"/>
  <c r="AI15" i="1"/>
  <c r="AJ15" i="1"/>
  <c r="AK15" i="1"/>
  <c r="AH14" i="1"/>
  <c r="AL14" i="1"/>
  <c r="AK14" i="1"/>
  <c r="AJ14" i="1"/>
  <c r="AG14" i="1"/>
  <c r="AI14" i="1"/>
  <c r="AF14" i="1"/>
  <c r="AE14" i="1"/>
  <c r="AD14" i="1"/>
  <c r="AC14" i="1"/>
  <c r="AB14" i="1"/>
  <c r="AA14" i="1"/>
  <c r="AA13" i="1"/>
  <c r="AL13" i="1"/>
  <c r="AK13" i="1"/>
  <c r="AJ13" i="1"/>
  <c r="AI13" i="1"/>
  <c r="AH13" i="1"/>
  <c r="AG13" i="1"/>
  <c r="AF13" i="1"/>
  <c r="AE13" i="1"/>
  <c r="AD13" i="1"/>
  <c r="AC13" i="1"/>
  <c r="AB13" i="1"/>
  <c r="AE12" i="1"/>
  <c r="AB12" i="1"/>
  <c r="AC12" i="1"/>
  <c r="AD12" i="1"/>
  <c r="AF12" i="1"/>
  <c r="AG12" i="1"/>
  <c r="AH12" i="1"/>
  <c r="AI12" i="1"/>
  <c r="AJ12" i="1"/>
  <c r="AK12" i="1"/>
  <c r="AL12" i="1"/>
  <c r="AJ11" i="1"/>
  <c r="AK11" i="1"/>
  <c r="AI11" i="1"/>
  <c r="AH11" i="1"/>
  <c r="AG11" i="1"/>
  <c r="AF11" i="1"/>
  <c r="AE11" i="1"/>
  <c r="AD11" i="1"/>
  <c r="AC11" i="1"/>
  <c r="AB11" i="1"/>
  <c r="AA11" i="1"/>
  <c r="AL11" i="1"/>
  <c r="AK10" i="1"/>
  <c r="AJ10" i="1"/>
  <c r="AG10" i="1"/>
  <c r="AE10" i="1"/>
  <c r="AC10" i="1"/>
  <c r="AA10" i="1"/>
  <c r="AB10" i="1"/>
  <c r="AD10" i="1"/>
  <c r="AF10" i="1"/>
  <c r="AH10" i="1"/>
  <c r="AI10" i="1"/>
  <c r="AL10" i="1"/>
  <c r="AD9" i="1"/>
  <c r="AF9" i="1"/>
  <c r="AH9" i="1"/>
  <c r="AJ9" i="1"/>
  <c r="AL9" i="1"/>
  <c r="AK9" i="1"/>
  <c r="AI9" i="1"/>
  <c r="AG9" i="1"/>
  <c r="AE9" i="1"/>
  <c r="AC9" i="1"/>
  <c r="AA9" i="1"/>
  <c r="AB9" i="1"/>
  <c r="AL8" i="1"/>
  <c r="AH8" i="1"/>
  <c r="AJ8" i="1"/>
  <c r="AK8" i="1"/>
  <c r="AI8" i="1"/>
  <c r="AG8" i="1"/>
  <c r="AF8" i="1"/>
  <c r="AD8" i="1"/>
  <c r="AA8" i="1"/>
  <c r="AB8" i="1"/>
  <c r="AC8" i="1"/>
  <c r="AE8" i="1"/>
  <c r="AD7" i="1"/>
  <c r="AC7" i="1"/>
  <c r="AA7" i="1"/>
  <c r="AE7" i="1"/>
  <c r="AG7" i="1"/>
  <c r="AJ7" i="1"/>
  <c r="AK7" i="1"/>
  <c r="AL7" i="1"/>
  <c r="AI7" i="1"/>
  <c r="AH7" i="1"/>
  <c r="AF7" i="1"/>
  <c r="AB7" i="1"/>
  <c r="AA4" i="1"/>
  <c r="AC4" i="1"/>
  <c r="AE4" i="1"/>
  <c r="AH4" i="1"/>
  <c r="AJ4" i="1"/>
  <c r="AL4" i="1"/>
  <c r="AK4" i="1"/>
  <c r="AI4" i="1"/>
  <c r="AG4" i="1"/>
  <c r="AF4" i="1"/>
  <c r="AD4" i="1"/>
  <c r="AM4" i="1" l="1"/>
  <c r="AO4" i="1"/>
  <c r="AN4" i="1"/>
  <c r="AO13" i="1"/>
  <c r="AQ5" i="1"/>
  <c r="AR30" i="1"/>
  <c r="AO22" i="1"/>
  <c r="AQ24" i="1"/>
  <c r="AR21" i="1"/>
  <c r="AP25" i="1"/>
  <c r="AM28" i="1"/>
  <c r="AR17" i="1"/>
  <c r="AQ9" i="1"/>
  <c r="AQ14" i="1"/>
  <c r="AR13" i="1"/>
  <c r="AN18" i="1"/>
  <c r="AP24" i="1"/>
  <c r="AN26" i="1"/>
  <c r="AO30" i="1"/>
  <c r="AQ7" i="1"/>
  <c r="AN28" i="1"/>
  <c r="AN6" i="1"/>
  <c r="AP6" i="1"/>
  <c r="AQ15" i="1"/>
  <c r="AO17" i="1"/>
  <c r="AQ21" i="1"/>
  <c r="AP22" i="1"/>
  <c r="AO23" i="1"/>
  <c r="AQ16" i="1"/>
  <c r="AQ13" i="1"/>
  <c r="AP20" i="1"/>
  <c r="AQ22" i="1"/>
  <c r="AP23" i="1"/>
  <c r="AP29" i="1"/>
  <c r="AN30" i="1"/>
  <c r="AM18" i="1"/>
  <c r="AR27" i="1"/>
  <c r="AR4" i="1"/>
  <c r="AP11" i="1"/>
  <c r="AQ20" i="1"/>
  <c r="AQ26" i="1"/>
  <c r="AO28" i="1"/>
  <c r="AP5" i="1"/>
  <c r="AQ18" i="1"/>
  <c r="AP28" i="1"/>
  <c r="AN25" i="1"/>
  <c r="AM11" i="1"/>
  <c r="AO25" i="1"/>
  <c r="AQ4" i="1"/>
  <c r="AR8" i="1"/>
  <c r="AN10" i="1"/>
  <c r="AP14" i="1"/>
  <c r="AR14" i="1"/>
  <c r="AN22" i="1"/>
  <c r="AM23" i="1"/>
  <c r="AP9" i="1"/>
  <c r="AN12" i="1"/>
  <c r="AN20" i="1"/>
  <c r="AM25" i="1"/>
  <c r="AN29" i="1"/>
  <c r="AO29" i="1"/>
  <c r="AQ28" i="1"/>
  <c r="AN19" i="1"/>
  <c r="AQ19" i="1"/>
  <c r="AQ6" i="1"/>
  <c r="AN14" i="1"/>
  <c r="AP18" i="1"/>
  <c r="AN21" i="1"/>
  <c r="AN24" i="1"/>
  <c r="AQ25" i="1"/>
  <c r="AO27" i="1"/>
  <c r="AN5" i="1"/>
  <c r="AM6" i="1"/>
  <c r="AO14" i="1"/>
  <c r="AM26" i="1"/>
  <c r="AM27" i="1"/>
  <c r="AM30" i="1"/>
  <c r="AO6" i="1"/>
  <c r="AN8" i="1"/>
  <c r="AP4" i="1"/>
  <c r="AO11" i="1"/>
  <c r="AR18" i="1"/>
  <c r="AO20" i="1"/>
  <c r="AM24" i="1"/>
  <c r="AN27" i="1"/>
  <c r="AR6" i="1"/>
  <c r="AN9" i="1"/>
  <c r="AM17" i="1"/>
  <c r="AP21" i="1"/>
  <c r="AP8" i="1"/>
  <c r="AQ10" i="1"/>
  <c r="AQ11" i="1"/>
  <c r="AM14" i="1"/>
  <c r="AO18" i="1"/>
  <c r="AR19" i="1"/>
  <c r="AO24" i="1"/>
  <c r="AP27" i="1"/>
  <c r="AQ29" i="1"/>
  <c r="AR29" i="1"/>
  <c r="AM5" i="1"/>
  <c r="AN16" i="1"/>
  <c r="AQ8" i="1"/>
  <c r="AP13" i="1"/>
  <c r="AP16" i="1"/>
  <c r="AM22" i="1"/>
  <c r="AM29" i="1"/>
  <c r="AP30" i="1"/>
  <c r="AR5" i="1"/>
  <c r="AO5" i="1"/>
  <c r="AR9" i="1"/>
  <c r="AN7" i="1"/>
  <c r="AN13" i="1"/>
  <c r="AN11" i="1"/>
  <c r="AN23" i="1"/>
  <c r="AQ30" i="1"/>
  <c r="AQ23" i="1"/>
  <c r="AQ12" i="1"/>
  <c r="AP17" i="1"/>
  <c r="AN15" i="1"/>
  <c r="AO15" i="1"/>
  <c r="AO8" i="1"/>
  <c r="AM7" i="1"/>
  <c r="AR11" i="1"/>
  <c r="AO9" i="1"/>
  <c r="AQ27" i="1"/>
  <c r="AM16" i="1"/>
  <c r="AM12" i="1"/>
  <c r="AR28" i="1"/>
  <c r="AN17" i="1"/>
  <c r="AO16" i="1"/>
  <c r="AO26" i="1"/>
  <c r="AP26" i="1"/>
  <c r="AR26" i="1"/>
  <c r="AR25" i="1"/>
  <c r="AR24" i="1"/>
  <c r="AR23" i="1"/>
  <c r="AR22" i="1"/>
  <c r="AO21" i="1"/>
  <c r="AM21" i="1"/>
  <c r="AR20" i="1"/>
  <c r="AM20" i="1"/>
  <c r="AM19" i="1"/>
  <c r="AO19" i="1"/>
  <c r="AP19" i="1"/>
  <c r="AM15" i="1"/>
  <c r="AP15" i="1"/>
  <c r="AR15" i="1"/>
  <c r="AM13" i="1"/>
  <c r="AO12" i="1"/>
  <c r="AP12" i="1"/>
  <c r="AR12" i="1"/>
  <c r="AR10" i="1"/>
  <c r="AP10" i="1"/>
  <c r="AO10" i="1"/>
  <c r="AM10" i="1"/>
  <c r="AM9" i="1"/>
  <c r="AM8" i="1"/>
  <c r="AO7" i="1"/>
  <c r="AP7" i="1"/>
  <c r="AR7" i="1"/>
  <c r="AQ17" i="1"/>
  <c r="AR16" i="1"/>
  <c r="G7" i="1" l="1"/>
  <c r="G4" i="1"/>
  <c r="G6" i="1"/>
  <c r="G5" i="1"/>
</calcChain>
</file>

<file path=xl/sharedStrings.xml><?xml version="1.0" encoding="utf-8"?>
<sst xmlns="http://schemas.openxmlformats.org/spreadsheetml/2006/main" count="241" uniqueCount="114">
  <si>
    <t>2026 Presidential Fitness Test — Class Score Roster (Digital)</t>
  </si>
  <si>
    <t>AUTOMATIC AWARD CALCULATION — reference only, do not edit (hidden by default)</t>
  </si>
  <si>
    <t>#</t>
  </si>
  <si>
    <t>Student Name</t>
  </si>
  <si>
    <t>Class/Period</t>
  </si>
  <si>
    <t>Date</t>
  </si>
  <si>
    <t>Sex</t>
  </si>
  <si>
    <t>Age</t>
  </si>
  <si>
    <t>Award</t>
  </si>
  <si>
    <t>Mod?</t>
  </si>
  <si>
    <t>Notes (modification/accommodation details)</t>
  </si>
  <si>
    <t>Plank (sec)</t>
  </si>
  <si>
    <t>Mile (sec)</t>
  </si>
  <si>
    <t>Age (clamped 6-17)</t>
  </si>
  <si>
    <t>Plank threshold - Pres</t>
  </si>
  <si>
    <t>Mile threshold sec - Pres</t>
  </si>
  <si>
    <t>Beep threshold - Pres</t>
  </si>
  <si>
    <t>Push-ups threshold - Pres</t>
  </si>
  <si>
    <t>Pull-ups threshold - Pres</t>
  </si>
  <si>
    <t>Curl-ups threshold - Natl</t>
  </si>
  <si>
    <t>Plank threshold - Natl</t>
  </si>
  <si>
    <t>Mile threshold sec - Natl</t>
  </si>
  <si>
    <t>Beep threshold - Natl</t>
  </si>
  <si>
    <t>Push-ups threshold - Natl</t>
  </si>
  <si>
    <t>Pull-ups threshold - Natl</t>
  </si>
  <si>
    <t>Core met? - Pres</t>
  </si>
  <si>
    <t>Cardio met? - Pres</t>
  </si>
  <si>
    <t>Upper met? - Pres</t>
  </si>
  <si>
    <t>Core met? - Natl</t>
  </si>
  <si>
    <t>Cardio met? - Natl</t>
  </si>
  <si>
    <t>Upper met? - Natl</t>
  </si>
  <si>
    <t>EX</t>
  </si>
  <si>
    <t>Jordan Smith</t>
  </si>
  <si>
    <t>3rd Period</t>
  </si>
  <si>
    <t>5/12/2026</t>
  </si>
  <si>
    <t>Male</t>
  </si>
  <si>
    <t>No</t>
  </si>
  <si>
    <t>7:30</t>
  </si>
  <si>
    <t>Yes</t>
  </si>
  <si>
    <t>Ava Jackson</t>
  </si>
  <si>
    <t>2nd Period</t>
  </si>
  <si>
    <t>Female</t>
  </si>
  <si>
    <t>Marcus Rivera</t>
  </si>
  <si>
    <t>9:10</t>
  </si>
  <si>
    <t>Award Standards — Presidential Physical Fitness Test (official, whitehouse.gov/fitness)</t>
  </si>
  <si>
    <t>Tier</t>
  </si>
  <si>
    <t>Key</t>
  </si>
  <si>
    <t>Presidential Fitness Award Standards</t>
  </si>
  <si>
    <t>Presidential</t>
  </si>
  <si>
    <t>10:15</t>
  </si>
  <si>
    <t>9:22</t>
  </si>
  <si>
    <t>8:48</t>
  </si>
  <si>
    <t>8:31</t>
  </si>
  <si>
    <t>7:57</t>
  </si>
  <si>
    <t>7:32</t>
  </si>
  <si>
    <t>7:11</t>
  </si>
  <si>
    <t>6:50</t>
  </si>
  <si>
    <t>6:26</t>
  </si>
  <si>
    <t>6:20</t>
  </si>
  <si>
    <t>6:08</t>
  </si>
  <si>
    <t>6:06</t>
  </si>
  <si>
    <t>11:20</t>
  </si>
  <si>
    <t>10:36</t>
  </si>
  <si>
    <t>10:02</t>
  </si>
  <si>
    <t>9:30</t>
  </si>
  <si>
    <t>9:19</t>
  </si>
  <si>
    <t>9:02</t>
  </si>
  <si>
    <t>8:23</t>
  </si>
  <si>
    <t>8:13</t>
  </si>
  <si>
    <t>7:59</t>
  </si>
  <si>
    <t xml:space="preserve">  </t>
  </si>
  <si>
    <t>National Fitness Award Standards</t>
  </si>
  <si>
    <t>National</t>
  </si>
  <si>
    <t>12:36</t>
  </si>
  <si>
    <t>11:40</t>
  </si>
  <si>
    <t>11:05</t>
  </si>
  <si>
    <t>10:30</t>
  </si>
  <si>
    <t>9:48</t>
  </si>
  <si>
    <t>9:20</t>
  </si>
  <si>
    <t>8:40</t>
  </si>
  <si>
    <t>8:06</t>
  </si>
  <si>
    <t>7:44</t>
  </si>
  <si>
    <t>7:10</t>
  </si>
  <si>
    <t>7:04</t>
  </si>
  <si>
    <t>13:12</t>
  </si>
  <si>
    <t>12:56</t>
  </si>
  <si>
    <t>12:30</t>
  </si>
  <si>
    <t>11:52</t>
  </si>
  <si>
    <t>11:22</t>
  </si>
  <si>
    <t>11:17</t>
  </si>
  <si>
    <t>10:23</t>
  </si>
  <si>
    <t>10:06</t>
  </si>
  <si>
    <t>9:58</t>
  </si>
  <si>
    <t>20-Meter Beep Test
(total laps)</t>
  </si>
  <si>
    <t>20-Meter Beep Test: guide used fixed-point auditory signal at each line (blind/low vision).</t>
  </si>
  <si>
    <t>20-Meter Beep Test (total laps)</t>
  </si>
  <si>
    <t>Sit-Ups (1 min)</t>
  </si>
  <si>
    <t>Push-Ups (#)</t>
  </si>
  <si>
    <t>Sit-Ups
(reps/1 min)</t>
  </si>
  <si>
    <t>Push-Ups
(reps/1 min)</t>
  </si>
  <si>
    <t>1-Mile Run
(min:sec)</t>
  </si>
  <si>
    <t>Plank
(sec)</t>
  </si>
  <si>
    <t>Mode</t>
  </si>
  <si>
    <t>1-Mile Run (min:sec)</t>
  </si>
  <si>
    <t>Sit-ups threshold - Pres</t>
  </si>
  <si>
    <t>Run</t>
  </si>
  <si>
    <t>Walk</t>
  </si>
  <si>
    <t>Wheel</t>
  </si>
  <si>
    <t>Fill in one row per student, including Sex and Age (used to look up official award standards from whitehouse.gov/fitness). "Award" auto-fills and colors blue (Presidential) or red (National) once enough scores are entered — a student earns a tier by meeting the benchmark in one event per category (Core, Cardio, Upper Body). Individual score cells also turn blue/red the moment that single score clears the Presidential/National benchmark for that event, sex, and age — handy for spotting which scores counted. "Mod?" = select Yes/No — if Yes, that event is excluded from all award coloring (its score isn't on the standard scale) and should be described in Notes. Enter Plank as sec (e.g., 65) and 1-Mile Run as min:sec (e.g. 1:15). Row 4 is an example — overwrite or delete it before use. Columns V+ (hidden) hold the calculation; see the "Award Standards" tab for the source table.</t>
  </si>
  <si>
    <t>Reference data only — do not edit. Award = meet the benchmark in at least one event per category (Core: Sit-Ups/Plank · Cardiovascular: 1-Mile Run/20-Meter Beep Test · Upper Body: Push-Ups/Pull-Ups) in all three categories, at the same tier. Age 17 row applies to ages 17 and up.</t>
  </si>
  <si>
    <t>Pull-Ups/Chin-Ups (#)</t>
  </si>
  <si>
    <t>Pull-Ups
(reps)</t>
  </si>
  <si>
    <t>Pull-Up</t>
  </si>
  <si>
    <t>Chin-Up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</si>
</sst>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i/>
      <sz val="12"/>
      <color rgb="FF666666"/>
      <name val="Arial"/>
      <family val="2"/>
    </font>
    <font>
      <sz val="12"/>
      <name val="Arial"/>
      <family val="2"/>
    </font>
    <font>
      <sz val="12"/>
      <color rgb="FF666666"/>
      <name val="Arial"/>
      <family val="2"/>
    </font>
    <font>
      <sz val="14"/>
      <color theme="1"/>
      <name val="Calibri"/>
      <family val="2"/>
      <charset val="1"/>
    </font>
    <font>
      <b/>
      <sz val="14"/>
      <color rgb="FF0E1A3C"/>
      <name val="Georgia"/>
      <family val="1"/>
    </font>
    <font>
      <b/>
      <sz val="12"/>
      <name val="Arial"/>
      <family val="2"/>
    </font>
    <font>
      <b/>
      <sz val="16"/>
      <color rgb="FF0E1A3C"/>
      <name val="Georgia"/>
      <family val="1"/>
    </font>
    <font>
      <sz val="16"/>
      <color rgb="FF0E1A3C"/>
      <name val="Georgia"/>
      <family val="1"/>
    </font>
    <font>
      <b/>
      <sz val="20"/>
      <color rgb="FF0E1A3C"/>
      <name val="Georgia"/>
      <family val="1"/>
    </font>
    <font>
      <sz val="20"/>
      <color theme="1"/>
      <name val="Georgia"/>
      <family val="1"/>
    </font>
    <font>
      <b/>
      <sz val="14"/>
      <color theme="0"/>
      <name val="Georgia"/>
      <family val="1"/>
    </font>
    <font>
      <sz val="14"/>
      <color theme="1"/>
      <name val="Georgia"/>
      <family val="1"/>
    </font>
    <font>
      <b/>
      <sz val="14"/>
      <color rgb="FFFFFFFF"/>
      <name val="Georgia"/>
      <family val="1"/>
    </font>
    <font>
      <b/>
      <sz val="10"/>
      <color rgb="FFFFFFFF"/>
      <name val="Arial"/>
      <family val="2"/>
    </font>
    <font>
      <sz val="11"/>
      <color rgb="FF66666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rgb="FFFFFFFF"/>
        <bgColor rgb="FFFFF9E6"/>
      </patternFill>
    </fill>
    <fill>
      <patternFill patternType="solid">
        <fgColor rgb="FFF2F2F2"/>
        <bgColor rgb="FFFFF9E6"/>
      </patternFill>
    </fill>
    <fill>
      <patternFill patternType="solid">
        <fgColor rgb="FF0E1A3C"/>
        <bgColor rgb="FF003366"/>
      </patternFill>
    </fill>
    <fill>
      <patternFill patternType="solid">
        <fgColor rgb="FFD4A535"/>
        <bgColor indexed="64"/>
      </patternFill>
    </fill>
    <fill>
      <patternFill patternType="solid">
        <fgColor rgb="FFB72A2E"/>
        <bgColor indexed="64"/>
      </patternFill>
    </fill>
    <fill>
      <patternFill patternType="solid">
        <fgColor rgb="FFF5EFE1"/>
        <bgColor indexed="64"/>
      </patternFill>
    </fill>
    <fill>
      <patternFill patternType="solid">
        <fgColor rgb="FFF5EFE1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" fillId="0" borderId="0" xfId="0" applyFont="1" applyAlignment="1">
      <alignment vertical="center"/>
    </xf>
    <xf numFmtId="0" fontId="11" fillId="0" borderId="0" xfId="0" applyFont="1"/>
    <xf numFmtId="0" fontId="3" fillId="0" borderId="1" xfId="0" applyFont="1" applyBorder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3" fillId="0" borderId="0" xfId="0" applyFont="1"/>
    <xf numFmtId="0" fontId="14" fillId="5" borderId="1" xfId="0" applyFont="1" applyFill="1" applyBorder="1" applyAlignment="1">
      <alignment horizontal="left" vertical="center" wrapText="1" indent="1"/>
    </xf>
    <xf numFmtId="0" fontId="14" fillId="5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0" borderId="0" xfId="0" applyFont="1"/>
    <xf numFmtId="0" fontId="16" fillId="3" borderId="0" xfId="0" applyFont="1" applyFill="1"/>
    <xf numFmtId="0" fontId="16" fillId="4" borderId="0" xfId="0" applyFont="1" applyFill="1"/>
    <xf numFmtId="0" fontId="6" fillId="6" borderId="3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left" indent="1"/>
    </xf>
    <xf numFmtId="0" fontId="8" fillId="0" borderId="0" xfId="0" applyFont="1"/>
    <xf numFmtId="0" fontId="2" fillId="0" borderId="0" xfId="0" applyFont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left" vertical="center" wrapText="1" indent="1"/>
    </xf>
    <xf numFmtId="14" fontId="2" fillId="9" borderId="7" xfId="0" applyNumberFormat="1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/>
    </xf>
    <xf numFmtId="1" fontId="2" fillId="9" borderId="7" xfId="0" applyNumberFormat="1" applyFont="1" applyFill="1" applyBorder="1" applyAlignment="1">
      <alignment horizontal="center" vertical="center" wrapText="1"/>
    </xf>
    <xf numFmtId="49" fontId="2" fillId="9" borderId="7" xfId="0" applyNumberFormat="1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left" vertical="center" indent="1"/>
    </xf>
    <xf numFmtId="14" fontId="3" fillId="10" borderId="7" xfId="0" applyNumberFormat="1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1" fontId="3" fillId="10" borderId="7" xfId="0" applyNumberFormat="1" applyFont="1" applyFill="1" applyBorder="1" applyAlignment="1">
      <alignment horizontal="center" vertical="center"/>
    </xf>
    <xf numFmtId="49" fontId="3" fillId="10" borderId="7" xfId="0" applyNumberFormat="1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left" vertical="center" indent="1"/>
    </xf>
    <xf numFmtId="14" fontId="3" fillId="10" borderId="3" xfId="0" applyNumberFormat="1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1" fontId="3" fillId="10" borderId="3" xfId="0" applyNumberFormat="1" applyFont="1" applyFill="1" applyBorder="1" applyAlignment="1">
      <alignment horizontal="center" vertical="center"/>
    </xf>
    <xf numFmtId="49" fontId="3" fillId="10" borderId="3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</cellXfs>
  <cellStyles count="1">
    <cellStyle name="Normal" xfId="0" builtinId="0"/>
  </cellStyles>
  <dxfs count="42">
    <dxf>
      <fill>
        <patternFill>
          <bgColor rgb="FFF3E2DB"/>
        </patternFill>
      </fill>
    </dxf>
    <dxf>
      <font>
        <b val="0"/>
        <i val="0"/>
        <color auto="1"/>
      </font>
      <fill>
        <patternFill>
          <bgColor rgb="FFF5EFE1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ont>
        <b/>
        <i val="0"/>
        <color rgb="FF8E1E21"/>
        <name val="Arial (Body)"/>
      </font>
      <fill>
        <patternFill>
          <bgColor rgb="FFF3E2DB"/>
        </patternFill>
      </fill>
    </dxf>
    <dxf>
      <font>
        <b/>
        <i val="0"/>
        <color theme="1"/>
        <name val="Arial (Body)"/>
      </font>
      <fill>
        <patternFill>
          <bgColor rgb="FFE2C07A"/>
        </patternFill>
      </fill>
    </dxf>
    <dxf>
      <fill>
        <patternFill>
          <bgColor rgb="FFE8E6E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666666"/>
        <name val="Arial"/>
        <family val="2"/>
        <scheme val="none"/>
      </font>
      <fill>
        <patternFill patternType="solid">
          <fgColor rgb="FFFFF9E6"/>
          <bgColor rgb="FFF2F2F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rgb="FF808080"/>
          <bgColor rgb="FF666666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9E6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6B6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7A1F1F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3E2DB"/>
      <color rgb="FFF5EFE1"/>
      <color rgb="FFE8E6E0"/>
      <color rgb="FFE2C07A"/>
      <color rgb="FF8E1E21"/>
      <color rgb="FFB72A2E"/>
      <color rgb="FFD4A535"/>
      <color rgb="FF0E1A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0D1485-D02B-4A8D-A14C-B52EE2FBCDB6}" name="AutomaticCalculation" displayName="AutomaticCalculation" ref="X3:AR30" totalsRowShown="0" headerRowDxfId="41" dataDxfId="40">
  <autoFilter ref="X3:AR30" xr:uid="{160D1485-D02B-4A8D-A14C-B52EE2FBCD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5E0C2FF2-F801-42DF-BA73-9715167FACAE}" name="Plank (sec)" dataDxfId="39">
      <calculatedColumnFormula>IFERROR(IF($J4="","",VALUE(LEFT($J4,FIND(":",$J4)-1))*60+VALUE(MID($J4,FIND(":",$J4)+1,10))),"")</calculatedColumnFormula>
    </tableColumn>
    <tableColumn id="2" xr3:uid="{5DC644BC-0A96-4494-8BFF-CBEBF8DDD516}" name="Mile (sec)" dataDxfId="38">
      <calculatedColumnFormula>IFERROR(IF($L4="","",VALUE(LEFT($L4,FIND(":",$L4)-1))*60+VALUE(MID($L4,FIND(":",$L4)+1,10))),"")</calculatedColumnFormula>
    </tableColumn>
    <tableColumn id="3" xr3:uid="{FDE75D1B-8B89-4D22-96A4-65230262CAE9}" name="Age (clamped 6-17)" dataDxfId="37">
      <calculatedColumnFormula>IF($F4="","",MAX(6,MIN($F4,17)))</calculatedColumnFormula>
    </tableColumn>
    <tableColumn id="4" xr3:uid="{43150270-C536-4050-A0EF-A63D31D16F2C}" name="Sit-ups threshold - Pres" dataDxfId="36">
      <calculatedColumnFormula>IFERROR(INDEX('Award Standards '!$D$5:$D$53,MATCH("Presidential|"&amp;$E4&amp;"|"&amp;$Z4,'Award Standards '!$J$5:$J$53,0)),"")</calculatedColumnFormula>
    </tableColumn>
    <tableColumn id="5" xr3:uid="{B162CDE1-0723-49D1-8B02-30AA05BA23EC}" name="Plank threshold - Pres" dataDxfId="35">
      <calculatedColumnFormula>IFERROR(INDEX('Award Standards '!$E$5:$E$53,MATCH("Presidential|"&amp;$E4&amp;"|"&amp;$Z4,'Award Standards '!$J$5:$J$53,0)),"")</calculatedColumnFormula>
    </tableColumn>
    <tableColumn id="6" xr3:uid="{87413890-6A26-41B8-9184-83B527A8DFE8}" name="Mile threshold sec - Pres" dataDxfId="34">
      <calculatedColumnFormula>IFERROR(INDEX('Award Standards '!#REF!,MATCH("Presidential|"&amp;$E4&amp;"|"&amp;$Z4,'Award Standards '!$J$5:$J$53,0)),"")</calculatedColumnFormula>
    </tableColumn>
    <tableColumn id="7" xr3:uid="{34F07564-BFE9-4A44-93BF-572E66DD25CF}" name="Beep threshold - Pres" dataDxfId="33">
      <calculatedColumnFormula>IFERROR(INDEX('Award Standards '!$G$5:$G$53,MATCH("Presidential|"&amp;$E4&amp;"|"&amp;$Z4,'Award Standards '!$J$5:$J$53,0)),"")</calculatedColumnFormula>
    </tableColumn>
    <tableColumn id="8" xr3:uid="{420A9E56-87C4-4A43-82AE-FBCC18B6F287}" name="Push-ups threshold - Pres" dataDxfId="32">
      <calculatedColumnFormula>IFERROR(INDEX('Award Standards '!$H$5:$H$53,MATCH("Presidential|"&amp;$E4&amp;"|"&amp;$Z4,'Award Standards '!$J$5:$J$53,0)),"")</calculatedColumnFormula>
    </tableColumn>
    <tableColumn id="9" xr3:uid="{44E6C501-148B-41EB-A56E-B2F89AFF0515}" name="Pull-ups threshold - Pres" dataDxfId="31">
      <calculatedColumnFormula>IFERROR(INDEX('Award Standards '!$I$5:$I$53,MATCH("Presidential|"&amp;$E4&amp;"|"&amp;$Z4,'Award Standards '!$J$5:$J$53,0)),"")</calculatedColumnFormula>
    </tableColumn>
    <tableColumn id="10" xr3:uid="{96CCD4E7-6CE9-4757-ACCB-64259B7A1A3A}" name="Curl-ups threshold - Natl" dataDxfId="30">
      <calculatedColumnFormula>IFERROR(INDEX('Award Standards '!$D$5:$D$53,MATCH("National|"&amp;$E4&amp;"|"&amp;$Z4,'Award Standards '!$J$5:$J$53,0)),"")</calculatedColumnFormula>
    </tableColumn>
    <tableColumn id="11" xr3:uid="{CA1922FF-C5E0-45A6-BD45-CC7E987065FF}" name="Plank threshold - Natl" dataDxfId="29">
      <calculatedColumnFormula>IFERROR(INDEX('Award Standards '!$E$5:$E$53,MATCH("National|"&amp;$E4&amp;"|"&amp;$Z4,'Award Standards '!$J$5:$J$53,0)),"")</calculatedColumnFormula>
    </tableColumn>
    <tableColumn id="12" xr3:uid="{F2C49DCF-5599-4B40-AF60-7BA63F1B066C}" name="Mile threshold sec - Natl" dataDxfId="28">
      <calculatedColumnFormula>IFERROR(INDEX('Award Standards '!#REF!,MATCH("National|"&amp;$E4&amp;"|"&amp;$Z4,'Award Standards '!$J$5:$J$53,0)),"")</calculatedColumnFormula>
    </tableColumn>
    <tableColumn id="13" xr3:uid="{5FA9B09A-944D-4C0A-9D5F-FDC4F2E4FFFD}" name="Beep threshold - Natl" dataDxfId="27">
      <calculatedColumnFormula>IFERROR(INDEX('Award Standards '!$G$5:$G$53,MATCH("National|"&amp;$E4&amp;"|"&amp;$Z4,'Award Standards '!$J$5:$J$53,0)),"")</calculatedColumnFormula>
    </tableColumn>
    <tableColumn id="14" xr3:uid="{46EEC8BD-8ABC-436A-B7C6-AB0688F02918}" name="Push-ups threshold - Natl" dataDxfId="26">
      <calculatedColumnFormula>IFERROR(INDEX('Award Standards '!$H$5:$H$53,MATCH("National|"&amp;$E4&amp;"|"&amp;$Z4,'Award Standards '!$J$5:$J$53,0)),"")</calculatedColumnFormula>
    </tableColumn>
    <tableColumn id="15" xr3:uid="{2932C2E2-95B0-40DA-AE38-A43538F7E89D}" name="Pull-ups threshold - Natl" dataDxfId="25">
      <calculatedColumnFormula>IFERROR(INDEX('Award Standards '!$I$5:$I$53,MATCH("National|"&amp;$E4&amp;"|"&amp;$Z4,'Award Standards '!$J$5:$J$53,0)),"")</calculatedColumnFormula>
    </tableColumn>
    <tableColumn id="16" xr3:uid="{39012114-E70A-449F-BDFE-CC9A44A60F05}" name="Core met? - Pres" dataDxfId="24">
      <calculatedColumnFormula>OR(AND($I4&lt;&gt;"Yes",$H4&lt;&gt;"",$H4&gt;=$AA4),AND($K4&lt;&gt;"Yes",$X4&lt;&gt;"",$X4&gt;=$AB4))</calculatedColumnFormula>
    </tableColumn>
    <tableColumn id="17" xr3:uid="{93F94DDE-CA99-4CF2-B8DA-DFFF1B771B75}" name="Cardio met? - Pres" dataDxfId="23">
      <calculatedColumnFormula>OR(AND($N4&lt;&gt;"Yes",$Y4&lt;&gt;"",$Y4&lt;=$AC4),AND($P4&lt;&gt;"Yes",$O4&lt;&gt;"",$O4&gt;=$AD4))</calculatedColumnFormula>
    </tableColumn>
    <tableColumn id="18" xr3:uid="{539758B3-03DC-4499-9480-6B2A60EBB838}" name="Upper met? - Pres" dataDxfId="22">
      <calculatedColumnFormula>OR(AND($R4&lt;&gt;"Yes",$Q4&lt;&gt;"",$Q4&gt;=$AE4),AND($U4&lt;&gt;"Yes",$S4&lt;&gt;"",$S4&gt;=$AF4))</calculatedColumnFormula>
    </tableColumn>
    <tableColumn id="19" xr3:uid="{AD5C73E6-1381-4682-A3C6-1BEB80CCDA5F}" name="Core met? - Natl" dataDxfId="21">
      <calculatedColumnFormula>OR(AND($I4&lt;&gt;"Yes",$H4&lt;&gt;"",$H4&gt;=$AG4),AND($K4&lt;&gt;"Yes",$X4&lt;&gt;"",$X4&gt;=$AH4))</calculatedColumnFormula>
    </tableColumn>
    <tableColumn id="20" xr3:uid="{AE76894A-7820-4A94-8E7E-C242F3043346}" name="Cardio met? - Natl" dataDxfId="20">
      <calculatedColumnFormula>OR(AND($N4&lt;&gt;"Yes",$Y4&lt;&gt;"",$Y4&lt;=$AI4),AND($P4&lt;&gt;"Yes",$O4&lt;&gt;"",$O4&gt;=$AJ4))</calculatedColumnFormula>
    </tableColumn>
    <tableColumn id="21" xr3:uid="{28EFE50D-1157-47CB-879A-B830C59DC072}" name="Upper met? - Natl" dataDxfId="19">
      <calculatedColumnFormula>OR(AND($R4&lt;&gt;"Yes",$Q4&lt;&gt;"",$Q4&gt;=$AK4),AND($U4&lt;&gt;"Yes",$S4&lt;&gt;"",$S4&gt;=$AL4))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2BC6B44-401E-0B4C-8B07-11EDF0BD0B26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ff80e55-d377-442d-a0e2-547d0f67b49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0"/>
  <sheetViews>
    <sheetView tabSelected="1" workbookViewId="0">
      <selection activeCell="D14" sqref="D14"/>
    </sheetView>
  </sheetViews>
  <sheetFormatPr defaultColWidth="8.7109375" defaultRowHeight="15" x14ac:dyDescent="0.25"/>
  <cols>
    <col min="1" max="1" width="8.7109375" customWidth="1"/>
    <col min="2" max="2" width="32.7109375" style="9" customWidth="1"/>
    <col min="3" max="3" width="21.28515625" customWidth="1"/>
    <col min="4" max="4" width="18.7109375" customWidth="1"/>
    <col min="5" max="5" width="12.7109375" style="9" customWidth="1"/>
    <col min="6" max="6" width="12.7109375" customWidth="1"/>
    <col min="7" max="8" width="18.7109375" customWidth="1"/>
    <col min="9" max="11" width="12.7109375" customWidth="1"/>
    <col min="12" max="12" width="15.42578125" customWidth="1"/>
    <col min="13" max="14" width="12.7109375" customWidth="1"/>
    <col min="15" max="15" width="18.7109375" customWidth="1"/>
    <col min="16" max="18" width="12.7109375" customWidth="1"/>
    <col min="19" max="20" width="18.7109375" customWidth="1"/>
    <col min="21" max="21" width="12.7109375" customWidth="1"/>
    <col min="22" max="22" width="73.28515625" customWidth="1"/>
    <col min="23" max="23" width="3" customWidth="1"/>
    <col min="24" max="44" width="9.28515625" customWidth="1"/>
  </cols>
  <sheetData>
    <row r="1" spans="1:44" s="4" customFormat="1" ht="40.15" customHeight="1" x14ac:dyDescent="0.3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X1" s="24" t="s">
        <v>1</v>
      </c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</row>
    <row r="2" spans="1:44" ht="73.150000000000006" customHeight="1" x14ac:dyDescent="0.25">
      <c r="A2" s="25" t="s">
        <v>108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44" s="3" customFormat="1" ht="74.25" customHeight="1" x14ac:dyDescent="0.3">
      <c r="A3" s="12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2" t="s">
        <v>7</v>
      </c>
      <c r="G3" s="12" t="s">
        <v>8</v>
      </c>
      <c r="H3" s="12" t="s">
        <v>98</v>
      </c>
      <c r="I3" s="12" t="s">
        <v>9</v>
      </c>
      <c r="J3" s="12" t="s">
        <v>101</v>
      </c>
      <c r="K3" s="12" t="s">
        <v>9</v>
      </c>
      <c r="L3" s="12" t="s">
        <v>100</v>
      </c>
      <c r="M3" s="12" t="s">
        <v>102</v>
      </c>
      <c r="N3" s="12" t="s">
        <v>9</v>
      </c>
      <c r="O3" s="12" t="s">
        <v>93</v>
      </c>
      <c r="P3" s="12" t="s">
        <v>9</v>
      </c>
      <c r="Q3" s="12" t="s">
        <v>99</v>
      </c>
      <c r="R3" s="12" t="s">
        <v>9</v>
      </c>
      <c r="S3" s="12" t="s">
        <v>111</v>
      </c>
      <c r="T3" s="12" t="s">
        <v>102</v>
      </c>
      <c r="U3" s="12" t="s">
        <v>9</v>
      </c>
      <c r="V3" s="12" t="s">
        <v>10</v>
      </c>
      <c r="X3" s="13" t="s">
        <v>11</v>
      </c>
      <c r="Y3" s="13" t="s">
        <v>12</v>
      </c>
      <c r="Z3" s="13" t="s">
        <v>13</v>
      </c>
      <c r="AA3" s="13" t="s">
        <v>104</v>
      </c>
      <c r="AB3" s="13" t="s">
        <v>14</v>
      </c>
      <c r="AC3" s="13" t="s">
        <v>15</v>
      </c>
      <c r="AD3" s="13" t="s">
        <v>16</v>
      </c>
      <c r="AE3" s="13" t="s">
        <v>17</v>
      </c>
      <c r="AF3" s="13" t="s">
        <v>18</v>
      </c>
      <c r="AG3" s="13" t="s">
        <v>19</v>
      </c>
      <c r="AH3" s="13" t="s">
        <v>20</v>
      </c>
      <c r="AI3" s="13" t="s">
        <v>21</v>
      </c>
      <c r="AJ3" s="13" t="s">
        <v>22</v>
      </c>
      <c r="AK3" s="13" t="s">
        <v>23</v>
      </c>
      <c r="AL3" s="13" t="s">
        <v>24</v>
      </c>
      <c r="AM3" s="13" t="s">
        <v>25</v>
      </c>
      <c r="AN3" s="13" t="s">
        <v>26</v>
      </c>
      <c r="AO3" s="13" t="s">
        <v>27</v>
      </c>
      <c r="AP3" s="13" t="s">
        <v>28</v>
      </c>
      <c r="AQ3" s="13" t="s">
        <v>29</v>
      </c>
      <c r="AR3" s="13" t="s">
        <v>30</v>
      </c>
    </row>
    <row r="4" spans="1:44" ht="28.15" customHeight="1" x14ac:dyDescent="0.25">
      <c r="A4" s="28" t="s">
        <v>31</v>
      </c>
      <c r="B4" s="29" t="s">
        <v>32</v>
      </c>
      <c r="C4" s="28" t="s">
        <v>33</v>
      </c>
      <c r="D4" s="30" t="s">
        <v>34</v>
      </c>
      <c r="E4" s="29" t="s">
        <v>35</v>
      </c>
      <c r="F4" s="28">
        <v>10</v>
      </c>
      <c r="G4" s="31" t="str">
        <f>IF(OR($E4="",$F4=""),"",IF(AND($AM4=TRUE(),$AN4=TRUE(),$AO4=TRUE()),"Presidential",IF(AND($AP4=TRUE(),$AQ4=TRUE(),$AR4=TRUE()),"National","")))</f>
        <v>Presidential</v>
      </c>
      <c r="H4" s="28">
        <v>48</v>
      </c>
      <c r="I4" s="28" t="s">
        <v>36</v>
      </c>
      <c r="J4" s="32">
        <v>120</v>
      </c>
      <c r="K4" s="28" t="s">
        <v>36</v>
      </c>
      <c r="L4" s="33" t="s">
        <v>37</v>
      </c>
      <c r="M4" s="28" t="s">
        <v>105</v>
      </c>
      <c r="N4" s="28" t="s">
        <v>36</v>
      </c>
      <c r="O4" s="28">
        <v>40</v>
      </c>
      <c r="P4" s="28" t="s">
        <v>38</v>
      </c>
      <c r="Q4" s="28">
        <v>25</v>
      </c>
      <c r="R4" s="28" t="s">
        <v>36</v>
      </c>
      <c r="S4" s="28">
        <v>3</v>
      </c>
      <c r="T4" s="28" t="s">
        <v>112</v>
      </c>
      <c r="U4" s="28" t="s">
        <v>36</v>
      </c>
      <c r="V4" s="34" t="s">
        <v>94</v>
      </c>
      <c r="X4" s="14" t="str">
        <f>IFERROR(IF($J4="","",VALUE(LEFT($J4,FIND(":",$J4)-1))*60+VALUE(MID($J4,FIND(":",$J4)+1,10))),"")</f>
        <v/>
      </c>
      <c r="Y4" s="14">
        <f t="shared" ref="Y4:Y30" si="0">IFERROR(IF($L4="","",VALUE(LEFT($L4,FIND(":",$L4)-1))*60+VALUE(MID($L4,FIND(":",$L4)+1,10))),"")</f>
        <v>450</v>
      </c>
      <c r="Z4" s="14">
        <f t="shared" ref="Z4:Z30" si="1">IF($F4="","",MAX(6,MIN($F4,17)))</f>
        <v>10</v>
      </c>
      <c r="AA4" s="14">
        <f>IFERROR(INDEX('Award Standards '!$D$5:$D$53,MATCH("Presidential|"&amp;$E4&amp;"|"&amp;$Z4,'Award Standards '!$J$5:$J$53,0)),"")</f>
        <v>45</v>
      </c>
      <c r="AB4" s="14">
        <f>IFERROR(INDEX('Award Standards '!$E$5:$E$53,MATCH("Presidential|"&amp;$E4&amp;"|"&amp;$Z4,'Award Standards '!$J$5:$J$53,0)),"")</f>
        <v>119</v>
      </c>
      <c r="AC4" s="14" t="str">
        <f>IFERROR(INDEX('Award Standards '!#REF!,MATCH("Presidential|"&amp;$E4&amp;"|"&amp;$Z4,'Award Standards '!$J$5:$J$53,0)),"")</f>
        <v/>
      </c>
      <c r="AD4" s="14">
        <f>IFERROR(INDEX('Award Standards '!$G$5:$G$53,MATCH("Presidential|"&amp;$E4&amp;"|"&amp;$Z4,'Award Standards '!$J$5:$J$53,0)),"")</f>
        <v>55</v>
      </c>
      <c r="AE4" s="14">
        <f>IFERROR(INDEX('Award Standards '!$H$5:$H$53,MATCH("Presidential|"&amp;$E4&amp;"|"&amp;$Z4,'Award Standards '!$J$5:$J$53,0)),"")</f>
        <v>22</v>
      </c>
      <c r="AF4" s="14">
        <f>IFERROR(INDEX('Award Standards '!$I$5:$I$53,MATCH("Presidential|"&amp;$E4&amp;"|"&amp;$Z4,'Award Standards '!$J$5:$J$53,0)),"")</f>
        <v>6</v>
      </c>
      <c r="AG4" s="14">
        <f>IFERROR(INDEX('Award Standards '!$D$5:$D$53,MATCH("National|"&amp;$E4&amp;"|"&amp;$Z4,'Award Standards '!$J$5:$J$53,0)),"")</f>
        <v>35</v>
      </c>
      <c r="AH4" s="14">
        <f>IFERROR(INDEX('Award Standards '!$E$5:$E$53,MATCH("National|"&amp;$E4&amp;"|"&amp;$Z4,'Award Standards '!$J$5:$J$53,0)),"")</f>
        <v>65</v>
      </c>
      <c r="AI4" s="14" t="str">
        <f>IFERROR(INDEX('Award Standards '!#REF!,MATCH("National|"&amp;$E4&amp;"|"&amp;$Z4,'Award Standards '!$J$5:$J$53,0)),"")</f>
        <v/>
      </c>
      <c r="AJ4" s="14">
        <f>IFERROR(INDEX('Award Standards '!$G$5:$G$53,MATCH("National|"&amp;$E4&amp;"|"&amp;$Z4,'Award Standards '!$J$5:$J$53,0)),"")</f>
        <v>26</v>
      </c>
      <c r="AK4" s="14">
        <f>IFERROR(INDEX('Award Standards '!$H$5:$H$53,MATCH("National|"&amp;$E4&amp;"|"&amp;$Z4,'Award Standards '!$J$5:$J$53,0)),"")</f>
        <v>14</v>
      </c>
      <c r="AL4" s="14">
        <f>IFERROR(INDEX('Award Standards '!$I$5:$I$53,MATCH("National|"&amp;$E4&amp;"|"&amp;$Z4,'Award Standards '!$J$5:$J$53,0)),"")</f>
        <v>2</v>
      </c>
      <c r="AM4" s="14" t="b">
        <f>OR(AND($I4&lt;&gt;"Yes",$H4&lt;&gt;"",$H4&gt;=$AA4),AND($K4&lt;&gt;"Yes",$J4&lt;&gt;"",$J4&gt;=$AB4))</f>
        <v>1</v>
      </c>
      <c r="AN4" s="14" t="b">
        <f t="shared" ref="AN4:AN30" si="2">OR(AND($N4&lt;&gt;"Yes",$Y4&lt;&gt;"",$Y4&lt;=$AC4),AND($P4&lt;&gt;"Yes",$O4&lt;&gt;"",$O4&gt;=$AD4))</f>
        <v>1</v>
      </c>
      <c r="AO4" s="14" t="b">
        <f t="shared" ref="AO4:AO30" si="3">OR(AND($R4&lt;&gt;"Yes",$Q4&lt;&gt;"",$Q4&gt;=$AE4),AND($U4&lt;&gt;"Yes",$S4&lt;&gt;"",$S4&gt;=$AF4))</f>
        <v>1</v>
      </c>
      <c r="AP4" s="14" t="b">
        <f t="shared" ref="AP4:AP30" si="4">OR(AND($I4&lt;&gt;"Yes",$H4&lt;&gt;"",$H4&gt;=$AG4),AND($K4&lt;&gt;"Yes",$X4&lt;&gt;"",$X4&gt;=$AH4))</f>
        <v>1</v>
      </c>
      <c r="AQ4" s="14" t="b">
        <f t="shared" ref="AQ4:AQ30" si="5">OR(AND($N4&lt;&gt;"Yes",$Y4&lt;&gt;"",$Y4&lt;=$AI4),AND($P4&lt;&gt;"Yes",$O4&lt;&gt;"",$O4&gt;=$AJ4))</f>
        <v>1</v>
      </c>
      <c r="AR4" s="14" t="b">
        <f t="shared" ref="AR4:AR30" si="6">OR(AND($R4&lt;&gt;"Yes",$Q4&lt;&gt;"",$Q4&gt;=$AK4),AND($U4&lt;&gt;"Yes",$S4&lt;&gt;"",$S4&gt;=$AL4))</f>
        <v>1</v>
      </c>
    </row>
    <row r="5" spans="1:44" ht="28.15" customHeight="1" x14ac:dyDescent="0.25">
      <c r="A5" s="28" t="s">
        <v>31</v>
      </c>
      <c r="B5" s="29" t="s">
        <v>39</v>
      </c>
      <c r="C5" s="28" t="s">
        <v>40</v>
      </c>
      <c r="D5" s="30" t="s">
        <v>34</v>
      </c>
      <c r="E5" s="29" t="s">
        <v>41</v>
      </c>
      <c r="F5" s="28">
        <v>13</v>
      </c>
      <c r="G5" s="31" t="str">
        <f t="shared" ref="G5:G6" si="7">IF(OR($E5="",$F5=""),"",IF(AND($AM5=TRUE(),$AN5=TRUE(),$AO5=TRUE()),"Presidential",IF(AND($AP5=TRUE(),$AQ5=TRUE(),$AR5=TRUE()),"National","")))</f>
        <v>National</v>
      </c>
      <c r="H5" s="28">
        <v>47</v>
      </c>
      <c r="I5" s="28"/>
      <c r="J5" s="32">
        <v>100</v>
      </c>
      <c r="K5" s="28" t="s">
        <v>36</v>
      </c>
      <c r="L5" s="33"/>
      <c r="M5" s="33" t="s">
        <v>107</v>
      </c>
      <c r="N5" s="28"/>
      <c r="O5" s="28">
        <v>32</v>
      </c>
      <c r="P5" s="28" t="s">
        <v>36</v>
      </c>
      <c r="Q5" s="28">
        <v>22</v>
      </c>
      <c r="R5" s="28" t="s">
        <v>36</v>
      </c>
      <c r="S5" s="28"/>
      <c r="T5" s="28" t="s">
        <v>113</v>
      </c>
      <c r="U5" s="28"/>
      <c r="V5" s="34"/>
      <c r="X5" s="14" t="str">
        <f>IFERROR(IF($J5="","",VALUE(LEFT($J5,FIND(":",$J5)-1))*60+VALUE(MID($J5,FIND(":",$J5)+1,10))),"")</f>
        <v/>
      </c>
      <c r="Y5" s="14" t="str">
        <f t="shared" si="0"/>
        <v/>
      </c>
      <c r="Z5" s="14">
        <f t="shared" si="1"/>
        <v>13</v>
      </c>
      <c r="AA5" s="14">
        <f>IFERROR(INDEX('Award Standards '!$D$5:$D$53,MATCH("Presidential|"&amp;$E5&amp;"|"&amp;$Z5,'Award Standards '!$J$5:$J$53,0)),"")</f>
        <v>46</v>
      </c>
      <c r="AB5" s="14">
        <f>IFERROR(INDEX('Award Standards '!$E$5:$E$53,MATCH("Presidential|"&amp;$E5&amp;"|"&amp;$Z5,'Award Standards '!$J$5:$J$53,0)),"")</f>
        <v>127</v>
      </c>
      <c r="AC5" s="14" t="str">
        <f>IFERROR(INDEX('Award Standards '!#REF!,MATCH("Presidential|"&amp;$E5&amp;"|"&amp;$Z5,'Award Standards '!$J$5:$J$53,0)),"")</f>
        <v/>
      </c>
      <c r="AD5" s="14">
        <f>IFERROR(INDEX('Award Standards '!$G$5:$G$53,MATCH("Presidential|"&amp;$E5&amp;"|"&amp;$Z5,'Award Standards '!$J$5:$J$53,0)),"")</f>
        <v>50</v>
      </c>
      <c r="AE5" s="14">
        <f>IFERROR(INDEX('Award Standards '!$H$5:$H$53,MATCH("Presidential|"&amp;$E5&amp;"|"&amp;$Z5,'Award Standards '!$J$5:$J$53,0)),"")</f>
        <v>21</v>
      </c>
      <c r="AF5" s="14">
        <f>IFERROR(INDEX('Award Standards '!$I$5:$I$53,MATCH("Presidential|"&amp;$E5&amp;"|"&amp;$Z5,'Award Standards '!$J$5:$J$53,0)),"")</f>
        <v>3</v>
      </c>
      <c r="AG5" s="14">
        <f>IFERROR(INDEX('Award Standards '!$D$5:$D$53,MATCH("National|"&amp;$E5&amp;"|"&amp;$Z5,'Award Standards '!$J$5:$J$53,0)),"")</f>
        <v>37</v>
      </c>
      <c r="AH5" s="14">
        <f>IFERROR(INDEX('Award Standards '!$E$5:$E$53,MATCH("National|"&amp;$E5&amp;"|"&amp;$Z5,'Award Standards '!$J$5:$J$53,0)),"")</f>
        <v>69</v>
      </c>
      <c r="AI5" s="14" t="str">
        <f>IFERROR(INDEX('Award Standards '!#REF!,MATCH("National|"&amp;$E5&amp;"|"&amp;$Z5,'Award Standards '!$J$5:$J$53,0)),"")</f>
        <v/>
      </c>
      <c r="AJ5" s="14">
        <f>IFERROR(INDEX('Award Standards '!$G$5:$G$53,MATCH("National|"&amp;$E5&amp;"|"&amp;$Z5,'Award Standards '!$J$5:$J$53,0)),"")</f>
        <v>26</v>
      </c>
      <c r="AK5" s="14">
        <f>IFERROR(INDEX('Award Standards '!$H$5:$H$53,MATCH("National|"&amp;$E5&amp;"|"&amp;$Z5,'Award Standards '!$J$5:$J$53,0)),"")</f>
        <v>13</v>
      </c>
      <c r="AL5" s="14">
        <f>IFERROR(INDEX('Award Standards '!$I$5:$I$53,MATCH("National|"&amp;$E5&amp;"|"&amp;$Z5,'Award Standards '!$J$5:$J$53,0)),"")</f>
        <v>1</v>
      </c>
      <c r="AM5" s="14" t="b">
        <f t="shared" ref="AM5:AM30" si="8">OR(AND($I5&lt;&gt;"Yes",$H5&lt;&gt;"",$H5&gt;=$AA5),AND($K5&lt;&gt;"Yes",$X5&lt;&gt;"",$X5&gt;=$AB5))</f>
        <v>1</v>
      </c>
      <c r="AN5" s="14" t="b">
        <f t="shared" si="2"/>
        <v>0</v>
      </c>
      <c r="AO5" s="14" t="b">
        <f t="shared" si="3"/>
        <v>1</v>
      </c>
      <c r="AP5" s="14" t="b">
        <f t="shared" si="4"/>
        <v>1</v>
      </c>
      <c r="AQ5" s="14" t="b">
        <f t="shared" si="5"/>
        <v>1</v>
      </c>
      <c r="AR5" s="14" t="b">
        <f t="shared" si="6"/>
        <v>1</v>
      </c>
    </row>
    <row r="6" spans="1:44" ht="28.15" customHeight="1" x14ac:dyDescent="0.25">
      <c r="A6" s="28" t="s">
        <v>31</v>
      </c>
      <c r="B6" s="29" t="s">
        <v>42</v>
      </c>
      <c r="C6" s="28" t="s">
        <v>33</v>
      </c>
      <c r="D6" s="30" t="s">
        <v>34</v>
      </c>
      <c r="E6" s="29" t="s">
        <v>35</v>
      </c>
      <c r="F6" s="28">
        <v>11</v>
      </c>
      <c r="G6" s="31" t="str">
        <f t="shared" si="7"/>
        <v/>
      </c>
      <c r="H6" s="28">
        <v>30</v>
      </c>
      <c r="I6" s="28" t="s">
        <v>36</v>
      </c>
      <c r="J6" s="32"/>
      <c r="K6" s="28"/>
      <c r="L6" s="33" t="s">
        <v>43</v>
      </c>
      <c r="M6" s="33" t="s">
        <v>106</v>
      </c>
      <c r="N6" s="28" t="s">
        <v>36</v>
      </c>
      <c r="O6" s="28"/>
      <c r="P6" s="28"/>
      <c r="Q6" s="28"/>
      <c r="R6" s="28"/>
      <c r="S6" s="28">
        <v>1</v>
      </c>
      <c r="T6" s="28" t="s">
        <v>112</v>
      </c>
      <c r="U6" s="28" t="s">
        <v>36</v>
      </c>
      <c r="V6" s="34"/>
      <c r="X6" s="14" t="str">
        <f t="shared" ref="X6" si="9">IFERROR(IF($J6="","",VALUE(LEFT($J6,FIND(":",$J6)-1))*60+VALUE(MID($J6,FIND(":",$J6)+1,10))),"")</f>
        <v/>
      </c>
      <c r="Y6" s="14">
        <f t="shared" si="0"/>
        <v>550</v>
      </c>
      <c r="Z6" s="14">
        <f t="shared" si="1"/>
        <v>11</v>
      </c>
      <c r="AA6" s="14">
        <f>IFERROR(INDEX('Award Standards '!$D$5:$D$53,MATCH("Presidential|"&amp;$E6&amp;"|"&amp;$Z6,'Award Standards '!$J$5:$J$53,0)),"")</f>
        <v>47</v>
      </c>
      <c r="AB6" s="14">
        <f>IFERROR(INDEX('Award Standards '!$E$5:$E$53,MATCH("Presidential|"&amp;$E6&amp;"|"&amp;$Z6,'Award Standards '!$J$5:$J$53,0)),"")</f>
        <v>119</v>
      </c>
      <c r="AC6" s="14" t="str">
        <f>IFERROR(INDEX('Award Standards '!#REF!,MATCH("Presidential|"&amp;$E6&amp;"|"&amp;$Z6,'Award Standards '!$J$5:$J$53,0)),"")</f>
        <v/>
      </c>
      <c r="AD6" s="14">
        <f>IFERROR(INDEX('Award Standards '!$G$5:$G$53,MATCH("Presidential|"&amp;$E6&amp;"|"&amp;$Z6,'Award Standards '!$J$5:$J$53,0)),"")</f>
        <v>60</v>
      </c>
      <c r="AE6" s="14">
        <f>IFERROR(INDEX('Award Standards '!$H$5:$H$53,MATCH("Presidential|"&amp;$E6&amp;"|"&amp;$Z6,'Award Standards '!$J$5:$J$53,0)),"")</f>
        <v>27</v>
      </c>
      <c r="AF6" s="14">
        <f>IFERROR(INDEX('Award Standards '!$I$5:$I$53,MATCH("Presidential|"&amp;$E6&amp;"|"&amp;$Z6,'Award Standards '!$J$5:$J$53,0)),"")</f>
        <v>6</v>
      </c>
      <c r="AG6" s="14">
        <f>IFERROR(INDEX('Award Standards '!$D$5:$D$53,MATCH("National|"&amp;$E6&amp;"|"&amp;$Z6,'Award Standards '!$J$5:$J$53,0)),"")</f>
        <v>37</v>
      </c>
      <c r="AH6" s="14">
        <f>IFERROR(INDEX('Award Standards '!$E$5:$E$53,MATCH("National|"&amp;$E6&amp;"|"&amp;$Z6,'Award Standards '!$J$5:$J$53,0)),"")</f>
        <v>71</v>
      </c>
      <c r="AI6" s="14" t="str">
        <f>IFERROR(INDEX('Award Standards '!#REF!,MATCH("National|"&amp;$E6&amp;"|"&amp;$Z6,'Award Standards '!$J$5:$J$53,0)),"")</f>
        <v/>
      </c>
      <c r="AJ6" s="14">
        <f>IFERROR(INDEX('Award Standards '!$G$5:$G$53,MATCH("National|"&amp;$E6&amp;"|"&amp;$Z6,'Award Standards '!$J$5:$J$53,0)),"")</f>
        <v>31</v>
      </c>
      <c r="AK6" s="14">
        <f>IFERROR(INDEX('Award Standards '!$H$5:$H$53,MATCH("National|"&amp;$E6&amp;"|"&amp;$Z6,'Award Standards '!$J$5:$J$53,0)),"")</f>
        <v>15</v>
      </c>
      <c r="AL6" s="14">
        <f>IFERROR(INDEX('Award Standards '!$I$5:$I$53,MATCH("National|"&amp;$E6&amp;"|"&amp;$Z6,'Award Standards '!$J$5:$J$53,0)),"")</f>
        <v>2</v>
      </c>
      <c r="AM6" s="14" t="b">
        <f t="shared" si="8"/>
        <v>0</v>
      </c>
      <c r="AN6" s="14" t="b">
        <f t="shared" si="2"/>
        <v>1</v>
      </c>
      <c r="AO6" s="14" t="b">
        <f t="shared" si="3"/>
        <v>0</v>
      </c>
      <c r="AP6" s="14" t="b">
        <f t="shared" si="4"/>
        <v>0</v>
      </c>
      <c r="AQ6" s="14" t="b">
        <f t="shared" si="5"/>
        <v>1</v>
      </c>
      <c r="AR6" s="14" t="b">
        <f t="shared" si="6"/>
        <v>0</v>
      </c>
    </row>
    <row r="7" spans="1:44" ht="28.15" customHeight="1" x14ac:dyDescent="0.25">
      <c r="A7" s="35">
        <v>7</v>
      </c>
      <c r="B7" s="36"/>
      <c r="C7" s="35"/>
      <c r="D7" s="37"/>
      <c r="E7" s="36"/>
      <c r="F7" s="35"/>
      <c r="G7" s="38" t="str">
        <f t="shared" ref="G7:G30" si="10">IF(OR($E7="",$F7=""),"",IF(AND($AM7=TRUE(),$AN7=TRUE(),$AO7=TRUE()),"Presidential",IF(AND($AP7=TRUE(),$AQ7=TRUE(),$AR7=TRUE()),"National","")))</f>
        <v/>
      </c>
      <c r="H7" s="35"/>
      <c r="I7" s="35"/>
      <c r="J7" s="39"/>
      <c r="K7" s="35"/>
      <c r="L7" s="40"/>
      <c r="M7" s="35"/>
      <c r="N7" s="35"/>
      <c r="O7" s="35"/>
      <c r="P7" s="35"/>
      <c r="Q7" s="35"/>
      <c r="R7" s="35"/>
      <c r="S7" s="35"/>
      <c r="T7" s="35"/>
      <c r="U7" s="35"/>
      <c r="V7" s="41"/>
      <c r="X7" s="15" t="str">
        <f t="shared" ref="X7:X30" si="11">IFERROR(IF($J7="","",VALUE(LEFT($J7,FIND(":",$J7)-1))*60+VALUE(MID($J7,FIND(":",$J7)+1,10))),"")</f>
        <v/>
      </c>
      <c r="Y7" s="15" t="str">
        <f t="shared" si="0"/>
        <v/>
      </c>
      <c r="Z7" s="15" t="str">
        <f t="shared" si="1"/>
        <v/>
      </c>
      <c r="AA7" s="15" t="str">
        <f>IFERROR(INDEX('Award Standards '!$D$5:$D$53,MATCH("Presidential|"&amp;$E7&amp;"|"&amp;$Z7,'Award Standards '!$J$5:$J$53,0)),"")</f>
        <v/>
      </c>
      <c r="AB7" s="15" t="str">
        <f>IFERROR(INDEX('Award Standards '!$E$5:$E$53,MATCH("Presidential|"&amp;$E7&amp;"|"&amp;$Z7,'Award Standards '!$J$5:$J$53,0)),"")</f>
        <v/>
      </c>
      <c r="AC7" s="15" t="str">
        <f>IFERROR(INDEX('Award Standards '!#REF!,MATCH("Presidential|"&amp;$E7&amp;"|"&amp;$Z7,'Award Standards '!$J$5:$J$53,0)),"")</f>
        <v/>
      </c>
      <c r="AD7" s="15" t="str">
        <f>IFERROR(INDEX('Award Standards '!$G$5:$G$53,MATCH("Presidential|"&amp;$E7&amp;"|"&amp;$Z7,'Award Standards '!$J$5:$J$53,0)),"")</f>
        <v/>
      </c>
      <c r="AE7" s="15" t="str">
        <f>IFERROR(INDEX('Award Standards '!$H$5:$H$53,MATCH("Presidential|"&amp;$E7&amp;"|"&amp;$Z7,'Award Standards '!$J$5:$J$53,0)),"")</f>
        <v/>
      </c>
      <c r="AF7" s="15" t="str">
        <f>IFERROR(INDEX('Award Standards '!$I$5:$I$53,MATCH("Presidential|"&amp;$E7&amp;"|"&amp;$Z7,'Award Standards '!$J$5:$J$53,0)),"")</f>
        <v/>
      </c>
      <c r="AG7" s="15" t="str">
        <f>IFERROR(INDEX('Award Standards '!$D$5:$D$53,MATCH("National|"&amp;$E7&amp;"|"&amp;$Z7,'Award Standards '!$J$5:$J$53,0)),"")</f>
        <v/>
      </c>
      <c r="AH7" s="15" t="str">
        <f>IFERROR(INDEX('Award Standards '!$E$5:$E$53,MATCH("National|"&amp;$E7&amp;"|"&amp;$Z7,'Award Standards '!$J$5:$J$53,0)),"")</f>
        <v/>
      </c>
      <c r="AI7" s="15" t="str">
        <f>IFERROR(INDEX('Award Standards '!#REF!,MATCH("National|"&amp;$E7&amp;"|"&amp;$Z7,'Award Standards '!$J$5:$J$53,0)),"")</f>
        <v/>
      </c>
      <c r="AJ7" s="15" t="str">
        <f>IFERROR(INDEX('Award Standards '!$G$5:$G$53,MATCH("National|"&amp;$E7&amp;"|"&amp;$Z7,'Award Standards '!$J$5:$J$53,0)),"")</f>
        <v/>
      </c>
      <c r="AK7" s="15" t="str">
        <f>IFERROR(INDEX('Award Standards '!$H$5:$H$53,MATCH("National|"&amp;$E7&amp;"|"&amp;$Z7,'Award Standards '!$J$5:$J$53,0)),"")</f>
        <v/>
      </c>
      <c r="AL7" s="15" t="str">
        <f>IFERROR(INDEX('Award Standards '!$I$5:$I$53,MATCH("National|"&amp;$E7&amp;"|"&amp;$Z7,'Award Standards '!$J$5:$J$53,0)),"")</f>
        <v/>
      </c>
      <c r="AM7" s="15" t="b">
        <f t="shared" si="8"/>
        <v>0</v>
      </c>
      <c r="AN7" s="15" t="b">
        <f t="shared" si="2"/>
        <v>0</v>
      </c>
      <c r="AO7" s="15" t="b">
        <f t="shared" si="3"/>
        <v>0</v>
      </c>
      <c r="AP7" s="15" t="b">
        <f t="shared" si="4"/>
        <v>0</v>
      </c>
      <c r="AQ7" s="15" t="b">
        <f t="shared" si="5"/>
        <v>0</v>
      </c>
      <c r="AR7" s="15" t="b">
        <f t="shared" si="6"/>
        <v>0</v>
      </c>
    </row>
    <row r="8" spans="1:44" ht="28.15" customHeight="1" x14ac:dyDescent="0.25">
      <c r="A8" s="42">
        <v>8</v>
      </c>
      <c r="B8" s="43"/>
      <c r="C8" s="42"/>
      <c r="D8" s="44"/>
      <c r="E8" s="43"/>
      <c r="F8" s="42"/>
      <c r="G8" s="45" t="str">
        <f t="shared" si="10"/>
        <v/>
      </c>
      <c r="H8" s="42"/>
      <c r="I8" s="42"/>
      <c r="J8" s="46"/>
      <c r="K8" s="42"/>
      <c r="L8" s="47"/>
      <c r="M8" s="42"/>
      <c r="N8" s="42"/>
      <c r="O8" s="42"/>
      <c r="P8" s="42"/>
      <c r="Q8" s="42"/>
      <c r="R8" s="42"/>
      <c r="S8" s="42"/>
      <c r="T8" s="42"/>
      <c r="U8" s="42"/>
      <c r="V8" s="48"/>
      <c r="X8" s="16" t="str">
        <f t="shared" si="11"/>
        <v/>
      </c>
      <c r="Y8" s="16" t="str">
        <f t="shared" si="0"/>
        <v/>
      </c>
      <c r="Z8" s="16" t="str">
        <f t="shared" si="1"/>
        <v/>
      </c>
      <c r="AA8" s="16" t="str">
        <f>IFERROR(INDEX('Award Standards '!$D$5:$D$53,MATCH("Presidential|"&amp;$E8&amp;"|"&amp;$Z8,'Award Standards '!$J$5:$J$53,0)),"")</f>
        <v/>
      </c>
      <c r="AB8" s="16" t="str">
        <f>IFERROR(INDEX('Award Standards '!$E$5:$E$53,MATCH("Presidential|"&amp;$E8&amp;"|"&amp;$Z8,'Award Standards '!$J$5:$J$53,0)),"")</f>
        <v/>
      </c>
      <c r="AC8" s="16" t="str">
        <f>IFERROR(INDEX('Award Standards '!#REF!,MATCH("Presidential|"&amp;$E8&amp;"|"&amp;$Z8,'Award Standards '!$J$5:$J$53,0)),"")</f>
        <v/>
      </c>
      <c r="AD8" s="16" t="str">
        <f>IFERROR(INDEX('Award Standards '!$G$5:$G$53,MATCH("Presidential|"&amp;$E8&amp;"|"&amp;$Z8,'Award Standards '!$J$5:$J$53,0)),"")</f>
        <v/>
      </c>
      <c r="AE8" s="16" t="str">
        <f>IFERROR(INDEX('Award Standards '!$H$5:$H$53,MATCH("Presidential|"&amp;$E8&amp;"|"&amp;$Z8,'Award Standards '!$J$5:$J$53,0)),"")</f>
        <v/>
      </c>
      <c r="AF8" s="16" t="str">
        <f>IFERROR(INDEX('Award Standards '!$I$5:$I$53,MATCH("Presidential|"&amp;$E8&amp;"|"&amp;$Z8,'Award Standards '!$J$5:$J$53,0)),"")</f>
        <v/>
      </c>
      <c r="AG8" s="16" t="str">
        <f>IFERROR(INDEX('Award Standards '!$D$5:$D$53,MATCH("National|"&amp;$E8&amp;"|"&amp;$Z8,'Award Standards '!$J$5:$J$53,0)),"")</f>
        <v/>
      </c>
      <c r="AH8" s="16" t="str">
        <f>IFERROR(INDEX('Award Standards '!$E$5:$E$53,MATCH("National|"&amp;$E8&amp;"|"&amp;$Z8,'Award Standards '!$J$5:$J$53,0)),"")</f>
        <v/>
      </c>
      <c r="AI8" s="16" t="str">
        <f>IFERROR(INDEX('Award Standards '!#REF!,MATCH("National|"&amp;$E8&amp;"|"&amp;$Z8,'Award Standards '!$J$5:$J$53,0)),"")</f>
        <v/>
      </c>
      <c r="AJ8" s="16" t="str">
        <f>IFERROR(INDEX('Award Standards '!$G$5:$G$53,MATCH("National|"&amp;$E8&amp;"|"&amp;$Z8,'Award Standards '!$J$5:$J$53,0)),"")</f>
        <v/>
      </c>
      <c r="AK8" s="16" t="str">
        <f>IFERROR(INDEX('Award Standards '!$H$5:$H$53,MATCH("National|"&amp;$E8&amp;"|"&amp;$Z8,'Award Standards '!$J$5:$J$53,0)),"")</f>
        <v/>
      </c>
      <c r="AL8" s="16" t="str">
        <f>IFERROR(INDEX('Award Standards '!$I$5:$I$53,MATCH("National|"&amp;$E8&amp;"|"&amp;$Z8,'Award Standards '!$J$5:$J$53,0)),"")</f>
        <v/>
      </c>
      <c r="AM8" s="16" t="b">
        <f t="shared" si="8"/>
        <v>0</v>
      </c>
      <c r="AN8" s="16" t="b">
        <f t="shared" si="2"/>
        <v>0</v>
      </c>
      <c r="AO8" s="16" t="b">
        <f t="shared" si="3"/>
        <v>0</v>
      </c>
      <c r="AP8" s="16" t="b">
        <f t="shared" si="4"/>
        <v>0</v>
      </c>
      <c r="AQ8" s="16" t="b">
        <f t="shared" si="5"/>
        <v>0</v>
      </c>
      <c r="AR8" s="16" t="b">
        <f t="shared" si="6"/>
        <v>0</v>
      </c>
    </row>
    <row r="9" spans="1:44" ht="28.15" customHeight="1" x14ac:dyDescent="0.25">
      <c r="A9" s="35">
        <v>9</v>
      </c>
      <c r="B9" s="36"/>
      <c r="C9" s="35"/>
      <c r="D9" s="37"/>
      <c r="E9" s="36"/>
      <c r="F9" s="35"/>
      <c r="G9" s="38" t="str">
        <f t="shared" si="10"/>
        <v/>
      </c>
      <c r="H9" s="35"/>
      <c r="I9" s="35"/>
      <c r="J9" s="39"/>
      <c r="K9" s="35"/>
      <c r="L9" s="40"/>
      <c r="M9" s="35"/>
      <c r="N9" s="35"/>
      <c r="O9" s="35"/>
      <c r="P9" s="35"/>
      <c r="Q9" s="35"/>
      <c r="R9" s="35"/>
      <c r="S9" s="35"/>
      <c r="T9" s="35"/>
      <c r="U9" s="35"/>
      <c r="V9" s="41"/>
      <c r="X9" s="15" t="str">
        <f t="shared" si="11"/>
        <v/>
      </c>
      <c r="Y9" s="15" t="str">
        <f t="shared" si="0"/>
        <v/>
      </c>
      <c r="Z9" s="15" t="str">
        <f t="shared" si="1"/>
        <v/>
      </c>
      <c r="AA9" s="15" t="str">
        <f>IFERROR(INDEX('Award Standards '!$D$5:$D$53,MATCH("Presidential|"&amp;$E9&amp;"|"&amp;$Z9,'Award Standards '!$J$5:$J$53,0)),"")</f>
        <v/>
      </c>
      <c r="AB9" s="15" t="str">
        <f>IFERROR(INDEX('Award Standards '!$E$5:$E$53,MATCH("Presidential|"&amp;$E9&amp;"|"&amp;$Z9,'Award Standards '!$J$5:$J$53,0)),"")</f>
        <v/>
      </c>
      <c r="AC9" s="15" t="str">
        <f>IFERROR(INDEX('Award Standards '!#REF!,MATCH("Presidential|"&amp;$E9&amp;"|"&amp;$Z9,'Award Standards '!$J$5:$J$53,0)),"")</f>
        <v/>
      </c>
      <c r="AD9" s="15" t="str">
        <f>IFERROR(INDEX('Award Standards '!$G$5:$G$53,MATCH("Presidential|"&amp;$E9&amp;"|"&amp;$Z9,'Award Standards '!$J$5:$J$53,0)),"")</f>
        <v/>
      </c>
      <c r="AE9" s="15" t="str">
        <f>IFERROR(INDEX('Award Standards '!$H$5:$H$53,MATCH("Presidential|"&amp;$E9&amp;"|"&amp;$Z9,'Award Standards '!$J$5:$J$53,0)),"")</f>
        <v/>
      </c>
      <c r="AF9" s="15" t="str">
        <f>IFERROR(INDEX('Award Standards '!$I$5:$I$53,MATCH("Presidential|"&amp;$E9&amp;"|"&amp;$Z9,'Award Standards '!$J$5:$J$53,0)),"")</f>
        <v/>
      </c>
      <c r="AG9" s="15" t="str">
        <f>IFERROR(INDEX('Award Standards '!$D$5:$D$53,MATCH("National|"&amp;$E9&amp;"|"&amp;$Z9,'Award Standards '!$J$5:$J$53,0)),"")</f>
        <v/>
      </c>
      <c r="AH9" s="15" t="str">
        <f>IFERROR(INDEX('Award Standards '!$E$5:$E$53,MATCH("National|"&amp;$E9&amp;"|"&amp;$Z9,'Award Standards '!$J$5:$J$53,0)),"")</f>
        <v/>
      </c>
      <c r="AI9" s="15" t="str">
        <f>IFERROR(INDEX('Award Standards '!#REF!,MATCH("National|"&amp;$E9&amp;"|"&amp;$Z9,'Award Standards '!$J$5:$J$53,0)),"")</f>
        <v/>
      </c>
      <c r="AJ9" s="15" t="str">
        <f>IFERROR(INDEX('Award Standards '!$G$5:$G$53,MATCH("National|"&amp;$E9&amp;"|"&amp;$Z9,'Award Standards '!$J$5:$J$53,0)),"")</f>
        <v/>
      </c>
      <c r="AK9" s="15" t="str">
        <f>IFERROR(INDEX('Award Standards '!$H$5:$H$53,MATCH("National|"&amp;$E9&amp;"|"&amp;$Z9,'Award Standards '!$J$5:$J$53,0)),"")</f>
        <v/>
      </c>
      <c r="AL9" s="15" t="str">
        <f>IFERROR(INDEX('Award Standards '!$I$5:$I$53,MATCH("National|"&amp;$E9&amp;"|"&amp;$Z9,'Award Standards '!$J$5:$J$53,0)),"")</f>
        <v/>
      </c>
      <c r="AM9" s="15" t="b">
        <f t="shared" si="8"/>
        <v>0</v>
      </c>
      <c r="AN9" s="15" t="b">
        <f t="shared" si="2"/>
        <v>0</v>
      </c>
      <c r="AO9" s="15" t="b">
        <f t="shared" si="3"/>
        <v>0</v>
      </c>
      <c r="AP9" s="15" t="b">
        <f t="shared" si="4"/>
        <v>0</v>
      </c>
      <c r="AQ9" s="15" t="b">
        <f t="shared" si="5"/>
        <v>0</v>
      </c>
      <c r="AR9" s="15" t="b">
        <f t="shared" si="6"/>
        <v>0</v>
      </c>
    </row>
    <row r="10" spans="1:44" ht="28.15" customHeight="1" x14ac:dyDescent="0.25">
      <c r="A10" s="42">
        <v>10</v>
      </c>
      <c r="B10" s="43"/>
      <c r="C10" s="42"/>
      <c r="D10" s="44"/>
      <c r="E10" s="43"/>
      <c r="F10" s="42"/>
      <c r="G10" s="45" t="str">
        <f t="shared" si="10"/>
        <v/>
      </c>
      <c r="H10" s="42"/>
      <c r="I10" s="42"/>
      <c r="J10" s="46"/>
      <c r="K10" s="42"/>
      <c r="L10" s="47"/>
      <c r="M10" s="42"/>
      <c r="N10" s="42"/>
      <c r="O10" s="42"/>
      <c r="P10" s="42"/>
      <c r="Q10" s="42"/>
      <c r="R10" s="42"/>
      <c r="S10" s="42"/>
      <c r="T10" s="42"/>
      <c r="U10" s="42"/>
      <c r="V10" s="48"/>
      <c r="X10" s="16" t="str">
        <f t="shared" si="11"/>
        <v/>
      </c>
      <c r="Y10" s="16" t="str">
        <f t="shared" si="0"/>
        <v/>
      </c>
      <c r="Z10" s="16" t="str">
        <f t="shared" si="1"/>
        <v/>
      </c>
      <c r="AA10" s="16" t="str">
        <f>IFERROR(INDEX('Award Standards '!$D$5:$D$53,MATCH("Presidential|"&amp;$E10&amp;"|"&amp;$Z10,'Award Standards '!$J$5:$J$53,0)),"")</f>
        <v/>
      </c>
      <c r="AB10" s="16" t="str">
        <f>IFERROR(INDEX('Award Standards '!$E$5:$E$53,MATCH("Presidential|"&amp;$E10&amp;"|"&amp;$Z10,'Award Standards '!$J$5:$J$53,0)),"")</f>
        <v/>
      </c>
      <c r="AC10" s="16" t="str">
        <f>IFERROR(INDEX('Award Standards '!#REF!,MATCH("Presidential|"&amp;$E10&amp;"|"&amp;$Z10,'Award Standards '!$J$5:$J$53,0)),"")</f>
        <v/>
      </c>
      <c r="AD10" s="16" t="str">
        <f>IFERROR(INDEX('Award Standards '!$G$5:$G$53,MATCH("Presidential|"&amp;$E10&amp;"|"&amp;$Z10,'Award Standards '!$J$5:$J$53,0)),"")</f>
        <v/>
      </c>
      <c r="AE10" s="16" t="str">
        <f>IFERROR(INDEX('Award Standards '!$H$5:$H$53,MATCH("Presidential|"&amp;$E10&amp;"|"&amp;$Z10,'Award Standards '!$J$5:$J$53,0)),"")</f>
        <v/>
      </c>
      <c r="AF10" s="16" t="str">
        <f>IFERROR(INDEX('Award Standards '!$I$5:$I$53,MATCH("Presidential|"&amp;$E10&amp;"|"&amp;$Z10,'Award Standards '!$J$5:$J$53,0)),"")</f>
        <v/>
      </c>
      <c r="AG10" s="16" t="str">
        <f>IFERROR(INDEX('Award Standards '!$D$5:$D$53,MATCH("National|"&amp;$E10&amp;"|"&amp;$Z10,'Award Standards '!$J$5:$J$53,0)),"")</f>
        <v/>
      </c>
      <c r="AH10" s="16" t="str">
        <f>IFERROR(INDEX('Award Standards '!$E$5:$E$53,MATCH("National|"&amp;$E10&amp;"|"&amp;$Z10,'Award Standards '!$J$5:$J$53,0)),"")</f>
        <v/>
      </c>
      <c r="AI10" s="16" t="str">
        <f>IFERROR(INDEX('Award Standards '!#REF!,MATCH("National|"&amp;$E10&amp;"|"&amp;$Z10,'Award Standards '!$J$5:$J$53,0)),"")</f>
        <v/>
      </c>
      <c r="AJ10" s="16" t="str">
        <f>IFERROR(INDEX('Award Standards '!$G$5:$G$53,MATCH("National|"&amp;$E10&amp;"|"&amp;$Z10,'Award Standards '!$J$5:$J$53,0)),"")</f>
        <v/>
      </c>
      <c r="AK10" s="16" t="str">
        <f>IFERROR(INDEX('Award Standards '!$H$5:$H$53,MATCH("National|"&amp;$E10&amp;"|"&amp;$Z10,'Award Standards '!$J$5:$J$53,0)),"")</f>
        <v/>
      </c>
      <c r="AL10" s="16" t="str">
        <f>IFERROR(INDEX('Award Standards '!$I$5:$I$53,MATCH("National|"&amp;$E10&amp;"|"&amp;$Z10,'Award Standards '!$J$5:$J$53,0)),"")</f>
        <v/>
      </c>
      <c r="AM10" s="16" t="b">
        <f t="shared" si="8"/>
        <v>0</v>
      </c>
      <c r="AN10" s="16" t="b">
        <f t="shared" si="2"/>
        <v>0</v>
      </c>
      <c r="AO10" s="16" t="b">
        <f t="shared" si="3"/>
        <v>0</v>
      </c>
      <c r="AP10" s="16" t="b">
        <f t="shared" si="4"/>
        <v>0</v>
      </c>
      <c r="AQ10" s="16" t="b">
        <f t="shared" si="5"/>
        <v>0</v>
      </c>
      <c r="AR10" s="16" t="b">
        <f t="shared" si="6"/>
        <v>0</v>
      </c>
    </row>
    <row r="11" spans="1:44" ht="28.15" customHeight="1" x14ac:dyDescent="0.25">
      <c r="A11" s="35">
        <v>11</v>
      </c>
      <c r="B11" s="36"/>
      <c r="C11" s="35"/>
      <c r="D11" s="37"/>
      <c r="E11" s="36"/>
      <c r="F11" s="35"/>
      <c r="G11" s="38" t="str">
        <f t="shared" si="10"/>
        <v/>
      </c>
      <c r="H11" s="35"/>
      <c r="I11" s="35"/>
      <c r="J11" s="39"/>
      <c r="K11" s="35"/>
      <c r="L11" s="40"/>
      <c r="M11" s="35"/>
      <c r="N11" s="35"/>
      <c r="O11" s="35"/>
      <c r="P11" s="35"/>
      <c r="Q11" s="35"/>
      <c r="R11" s="35"/>
      <c r="S11" s="35"/>
      <c r="T11" s="35"/>
      <c r="U11" s="35"/>
      <c r="V11" s="41"/>
      <c r="X11" s="15" t="str">
        <f t="shared" si="11"/>
        <v/>
      </c>
      <c r="Y11" s="15" t="str">
        <f t="shared" si="0"/>
        <v/>
      </c>
      <c r="Z11" s="15" t="str">
        <f t="shared" si="1"/>
        <v/>
      </c>
      <c r="AA11" s="15" t="str">
        <f>IFERROR(INDEX('Award Standards '!$D$5:$D$53,MATCH("Presidential|"&amp;$E11&amp;"|"&amp;$Z11,'Award Standards '!$J$5:$J$53,0)),"")</f>
        <v/>
      </c>
      <c r="AB11" s="15" t="str">
        <f>IFERROR(INDEX('Award Standards '!$E$5:$E$53,MATCH("Presidential|"&amp;$E11&amp;"|"&amp;$Z11,'Award Standards '!$J$5:$J$53,0)),"")</f>
        <v/>
      </c>
      <c r="AC11" s="15" t="str">
        <f>IFERROR(INDEX('Award Standards '!#REF!,MATCH("Presidential|"&amp;$E11&amp;"|"&amp;$Z11,'Award Standards '!$J$5:$J$53,0)),"")</f>
        <v/>
      </c>
      <c r="AD11" s="15" t="str">
        <f>IFERROR(INDEX('Award Standards '!$G$5:$G$53,MATCH("Presidential|"&amp;$E11&amp;"|"&amp;$Z11,'Award Standards '!$J$5:$J$53,0)),"")</f>
        <v/>
      </c>
      <c r="AE11" s="15" t="str">
        <f>IFERROR(INDEX('Award Standards '!$H$5:$H$53,MATCH("Presidential|"&amp;$E11&amp;"|"&amp;$Z11,'Award Standards '!$J$5:$J$53,0)),"")</f>
        <v/>
      </c>
      <c r="AF11" s="15" t="str">
        <f>IFERROR(INDEX('Award Standards '!$I$5:$I$53,MATCH("Presidential|"&amp;$E11&amp;"|"&amp;$Z11,'Award Standards '!$J$5:$J$53,0)),"")</f>
        <v/>
      </c>
      <c r="AG11" s="15" t="str">
        <f>IFERROR(INDEX('Award Standards '!$D$5:$D$53,MATCH("National|"&amp;$E11&amp;"|"&amp;$Z11,'Award Standards '!$J$5:$J$53,0)),"")</f>
        <v/>
      </c>
      <c r="AH11" s="15" t="str">
        <f>IFERROR(INDEX('Award Standards '!$E$5:$E$53,MATCH("National|"&amp;$E11&amp;"|"&amp;$Z11,'Award Standards '!$J$5:$J$53,0)),"")</f>
        <v/>
      </c>
      <c r="AI11" s="15" t="str">
        <f>IFERROR(INDEX('Award Standards '!#REF!,MATCH("National|"&amp;$E11&amp;"|"&amp;$Z11,'Award Standards '!$J$5:$J$53,0)),"")</f>
        <v/>
      </c>
      <c r="AJ11" s="15" t="str">
        <f>IFERROR(INDEX('Award Standards '!$G$5:$G$53,MATCH("National|"&amp;$E11&amp;"|"&amp;$Z11,'Award Standards '!$J$5:$J$53,0)),"")</f>
        <v/>
      </c>
      <c r="AK11" s="15" t="str">
        <f>IFERROR(INDEX('Award Standards '!$H$5:$H$53,MATCH("National|"&amp;$E11&amp;"|"&amp;$Z11,'Award Standards '!$J$5:$J$53,0)),"")</f>
        <v/>
      </c>
      <c r="AL11" s="15" t="str">
        <f>IFERROR(INDEX('Award Standards '!$I$5:$I$53,MATCH("National|"&amp;$E11&amp;"|"&amp;$Z11,'Award Standards '!$J$5:$J$53,0)),"")</f>
        <v/>
      </c>
      <c r="AM11" s="15" t="b">
        <f t="shared" si="8"/>
        <v>0</v>
      </c>
      <c r="AN11" s="15" t="b">
        <f t="shared" si="2"/>
        <v>0</v>
      </c>
      <c r="AO11" s="15" t="b">
        <f t="shared" si="3"/>
        <v>0</v>
      </c>
      <c r="AP11" s="15" t="b">
        <f t="shared" si="4"/>
        <v>0</v>
      </c>
      <c r="AQ11" s="15" t="b">
        <f t="shared" si="5"/>
        <v>0</v>
      </c>
      <c r="AR11" s="15" t="b">
        <f t="shared" si="6"/>
        <v>0</v>
      </c>
    </row>
    <row r="12" spans="1:44" ht="28.15" customHeight="1" x14ac:dyDescent="0.25">
      <c r="A12" s="42">
        <v>12</v>
      </c>
      <c r="B12" s="43"/>
      <c r="C12" s="42"/>
      <c r="D12" s="44"/>
      <c r="E12" s="43"/>
      <c r="F12" s="42"/>
      <c r="G12" s="45" t="str">
        <f t="shared" si="10"/>
        <v/>
      </c>
      <c r="H12" s="42"/>
      <c r="I12" s="42"/>
      <c r="J12" s="46"/>
      <c r="K12" s="42"/>
      <c r="L12" s="47"/>
      <c r="M12" s="42"/>
      <c r="N12" s="42"/>
      <c r="O12" s="42"/>
      <c r="P12" s="42"/>
      <c r="Q12" s="42"/>
      <c r="R12" s="42"/>
      <c r="S12" s="42"/>
      <c r="T12" s="42"/>
      <c r="U12" s="42"/>
      <c r="V12" s="48"/>
      <c r="X12" s="16" t="str">
        <f t="shared" si="11"/>
        <v/>
      </c>
      <c r="Y12" s="16" t="str">
        <f t="shared" si="0"/>
        <v/>
      </c>
      <c r="Z12" s="16" t="str">
        <f t="shared" si="1"/>
        <v/>
      </c>
      <c r="AA12" s="16" t="str">
        <f>IFERROR(INDEX('Award Standards '!$D$5:$D$53,MATCH("Presidential|"&amp;$E12&amp;"|"&amp;$Z12,'Award Standards '!$J$5:$J$53,0)),"")</f>
        <v/>
      </c>
      <c r="AB12" s="16" t="str">
        <f>IFERROR(INDEX('Award Standards '!$E$5:$E$53,MATCH("Presidential|"&amp;$E12&amp;"|"&amp;$Z12,'Award Standards '!$J$5:$J$53,0)),"")</f>
        <v/>
      </c>
      <c r="AC12" s="16" t="str">
        <f>IFERROR(INDEX('Award Standards '!#REF!,MATCH("Presidential|"&amp;$E12&amp;"|"&amp;$Z12,'Award Standards '!$J$5:$J$53,0)),"")</f>
        <v/>
      </c>
      <c r="AD12" s="16" t="str">
        <f>IFERROR(INDEX('Award Standards '!$G$5:$G$53,MATCH("Presidential|"&amp;$E12&amp;"|"&amp;$Z12,'Award Standards '!$J$5:$J$53,0)),"")</f>
        <v/>
      </c>
      <c r="AE12" s="16" t="str">
        <f>IFERROR(INDEX('Award Standards '!$H$5:$H$53,MATCH("Presidential|"&amp;$E12&amp;"|"&amp;$Z12,'Award Standards '!$J$5:$J$53,0)),"")</f>
        <v/>
      </c>
      <c r="AF12" s="16" t="str">
        <f>IFERROR(INDEX('Award Standards '!$I$5:$I$53,MATCH("Presidential|"&amp;$E12&amp;"|"&amp;$Z12,'Award Standards '!$J$5:$J$53,0)),"")</f>
        <v/>
      </c>
      <c r="AG12" s="16" t="str">
        <f>IFERROR(INDEX('Award Standards '!$D$5:$D$53,MATCH("National|"&amp;$E12&amp;"|"&amp;$Z12,'Award Standards '!$J$5:$J$53,0)),"")</f>
        <v/>
      </c>
      <c r="AH12" s="16" t="str">
        <f>IFERROR(INDEX('Award Standards '!$E$5:$E$53,MATCH("National|"&amp;$E12&amp;"|"&amp;$Z12,'Award Standards '!$J$5:$J$53,0)),"")</f>
        <v/>
      </c>
      <c r="AI12" s="16" t="str">
        <f>IFERROR(INDEX('Award Standards '!#REF!,MATCH("National|"&amp;$E12&amp;"|"&amp;$Z12,'Award Standards '!$J$5:$J$53,0)),"")</f>
        <v/>
      </c>
      <c r="AJ12" s="16" t="str">
        <f>IFERROR(INDEX('Award Standards '!$G$5:$G$53,MATCH("National|"&amp;$E12&amp;"|"&amp;$Z12,'Award Standards '!$J$5:$J$53,0)),"")</f>
        <v/>
      </c>
      <c r="AK12" s="16" t="str">
        <f>IFERROR(INDEX('Award Standards '!$H$5:$H$53,MATCH("National|"&amp;$E12&amp;"|"&amp;$Z12,'Award Standards '!$J$5:$J$53,0)),"")</f>
        <v/>
      </c>
      <c r="AL12" s="16" t="str">
        <f>IFERROR(INDEX('Award Standards '!$I$5:$I$53,MATCH("National|"&amp;$E12&amp;"|"&amp;$Z12,'Award Standards '!$J$5:$J$53,0)),"")</f>
        <v/>
      </c>
      <c r="AM12" s="16" t="b">
        <f t="shared" si="8"/>
        <v>0</v>
      </c>
      <c r="AN12" s="16" t="b">
        <f t="shared" si="2"/>
        <v>0</v>
      </c>
      <c r="AO12" s="16" t="b">
        <f t="shared" si="3"/>
        <v>0</v>
      </c>
      <c r="AP12" s="16" t="b">
        <f t="shared" si="4"/>
        <v>0</v>
      </c>
      <c r="AQ12" s="16" t="b">
        <f t="shared" si="5"/>
        <v>0</v>
      </c>
      <c r="AR12" s="16" t="b">
        <f t="shared" si="6"/>
        <v>0</v>
      </c>
    </row>
    <row r="13" spans="1:44" ht="28.15" customHeight="1" x14ac:dyDescent="0.25">
      <c r="A13" s="35">
        <v>13</v>
      </c>
      <c r="B13" s="36"/>
      <c r="C13" s="35"/>
      <c r="D13" s="37"/>
      <c r="E13" s="36"/>
      <c r="F13" s="35"/>
      <c r="G13" s="38" t="str">
        <f t="shared" si="10"/>
        <v/>
      </c>
      <c r="H13" s="35"/>
      <c r="I13" s="35"/>
      <c r="J13" s="39"/>
      <c r="K13" s="35"/>
      <c r="L13" s="40"/>
      <c r="M13" s="35"/>
      <c r="N13" s="35"/>
      <c r="O13" s="35"/>
      <c r="P13" s="35"/>
      <c r="Q13" s="35"/>
      <c r="R13" s="35"/>
      <c r="S13" s="35"/>
      <c r="T13" s="35"/>
      <c r="U13" s="35"/>
      <c r="V13" s="41"/>
      <c r="X13" s="15" t="str">
        <f t="shared" si="11"/>
        <v/>
      </c>
      <c r="Y13" s="15" t="str">
        <f t="shared" si="0"/>
        <v/>
      </c>
      <c r="Z13" s="15" t="str">
        <f t="shared" si="1"/>
        <v/>
      </c>
      <c r="AA13" s="15" t="str">
        <f>IFERROR(INDEX('Award Standards '!$D$5:$D$53,MATCH("Presidential|"&amp;$E13&amp;"|"&amp;$Z13,'Award Standards '!$J$5:$J$53,0)),"")</f>
        <v/>
      </c>
      <c r="AB13" s="15" t="str">
        <f>IFERROR(INDEX('Award Standards '!$E$5:$E$53,MATCH("Presidential|"&amp;$E13&amp;"|"&amp;$Z13,'Award Standards '!$J$5:$J$53,0)),"")</f>
        <v/>
      </c>
      <c r="AC13" s="15" t="str">
        <f>IFERROR(INDEX('Award Standards '!#REF!,MATCH("Presidential|"&amp;$E13&amp;"|"&amp;$Z13,'Award Standards '!$J$5:$J$53,0)),"")</f>
        <v/>
      </c>
      <c r="AD13" s="15" t="str">
        <f>IFERROR(INDEX('Award Standards '!$G$5:$G$53,MATCH("Presidential|"&amp;$E13&amp;"|"&amp;$Z13,'Award Standards '!$J$5:$J$53,0)),"")</f>
        <v/>
      </c>
      <c r="AE13" s="15" t="str">
        <f>IFERROR(INDEX('Award Standards '!$H$5:$H$53,MATCH("Presidential|"&amp;$E13&amp;"|"&amp;$Z13,'Award Standards '!$J$5:$J$53,0)),"")</f>
        <v/>
      </c>
      <c r="AF13" s="15" t="str">
        <f>IFERROR(INDEX('Award Standards '!$I$5:$I$53,MATCH("Presidential|"&amp;$E13&amp;"|"&amp;$Z13,'Award Standards '!$J$5:$J$53,0)),"")</f>
        <v/>
      </c>
      <c r="AG13" s="15" t="str">
        <f>IFERROR(INDEX('Award Standards '!$D$5:$D$53,MATCH("National|"&amp;$E13&amp;"|"&amp;$Z13,'Award Standards '!$J$5:$J$53,0)),"")</f>
        <v/>
      </c>
      <c r="AH13" s="15" t="str">
        <f>IFERROR(INDEX('Award Standards '!$E$5:$E$53,MATCH("National|"&amp;$E13&amp;"|"&amp;$Z13,'Award Standards '!$J$5:$J$53,0)),"")</f>
        <v/>
      </c>
      <c r="AI13" s="15" t="str">
        <f>IFERROR(INDEX('Award Standards '!#REF!,MATCH("National|"&amp;$E13&amp;"|"&amp;$Z13,'Award Standards '!$J$5:$J$53,0)),"")</f>
        <v/>
      </c>
      <c r="AJ13" s="15" t="str">
        <f>IFERROR(INDEX('Award Standards '!$G$5:$G$53,MATCH("National|"&amp;$E13&amp;"|"&amp;$Z13,'Award Standards '!$J$5:$J$53,0)),"")</f>
        <v/>
      </c>
      <c r="AK13" s="15" t="str">
        <f>IFERROR(INDEX('Award Standards '!$H$5:$H$53,MATCH("National|"&amp;$E13&amp;"|"&amp;$Z13,'Award Standards '!$J$5:$J$53,0)),"")</f>
        <v/>
      </c>
      <c r="AL13" s="15" t="str">
        <f>IFERROR(INDEX('Award Standards '!$I$5:$I$53,MATCH("National|"&amp;$E13&amp;"|"&amp;$Z13,'Award Standards '!$J$5:$J$53,0)),"")</f>
        <v/>
      </c>
      <c r="AM13" s="15" t="b">
        <f t="shared" si="8"/>
        <v>0</v>
      </c>
      <c r="AN13" s="15" t="b">
        <f t="shared" si="2"/>
        <v>0</v>
      </c>
      <c r="AO13" s="15" t="b">
        <f t="shared" si="3"/>
        <v>0</v>
      </c>
      <c r="AP13" s="15" t="b">
        <f t="shared" si="4"/>
        <v>0</v>
      </c>
      <c r="AQ13" s="15" t="b">
        <f t="shared" si="5"/>
        <v>0</v>
      </c>
      <c r="AR13" s="15" t="b">
        <f t="shared" si="6"/>
        <v>0</v>
      </c>
    </row>
    <row r="14" spans="1:44" ht="28.15" customHeight="1" x14ac:dyDescent="0.25">
      <c r="A14" s="42">
        <v>14</v>
      </c>
      <c r="B14" s="43"/>
      <c r="C14" s="42"/>
      <c r="D14" s="44"/>
      <c r="E14" s="43"/>
      <c r="F14" s="42"/>
      <c r="G14" s="45" t="str">
        <f t="shared" si="10"/>
        <v/>
      </c>
      <c r="H14" s="42"/>
      <c r="I14" s="42"/>
      <c r="J14" s="46"/>
      <c r="K14" s="42"/>
      <c r="L14" s="47"/>
      <c r="M14" s="42"/>
      <c r="N14" s="42"/>
      <c r="O14" s="42"/>
      <c r="P14" s="42"/>
      <c r="Q14" s="42"/>
      <c r="R14" s="42"/>
      <c r="S14" s="42"/>
      <c r="T14" s="42"/>
      <c r="U14" s="42"/>
      <c r="V14" s="48"/>
      <c r="X14" s="16" t="str">
        <f t="shared" si="11"/>
        <v/>
      </c>
      <c r="Y14" s="16" t="str">
        <f t="shared" si="0"/>
        <v/>
      </c>
      <c r="Z14" s="16" t="str">
        <f t="shared" si="1"/>
        <v/>
      </c>
      <c r="AA14" s="16" t="str">
        <f>IFERROR(INDEX('Award Standards '!$D$5:$D$53,MATCH("Presidential|"&amp;$E14&amp;"|"&amp;$Z14,'Award Standards '!$J$5:$J$53,0)),"")</f>
        <v/>
      </c>
      <c r="AB14" s="16" t="str">
        <f>IFERROR(INDEX('Award Standards '!$E$5:$E$53,MATCH("Presidential|"&amp;$E14&amp;"|"&amp;$Z14,'Award Standards '!$J$5:$J$53,0)),"")</f>
        <v/>
      </c>
      <c r="AC14" s="16" t="str">
        <f>IFERROR(INDEX('Award Standards '!#REF!,MATCH("Presidential|"&amp;$E14&amp;"|"&amp;$Z14,'Award Standards '!$J$5:$J$53,0)),"")</f>
        <v/>
      </c>
      <c r="AD14" s="16" t="str">
        <f>IFERROR(INDEX('Award Standards '!$G$5:$G$53,MATCH("Presidential|"&amp;$E14&amp;"|"&amp;$Z14,'Award Standards '!$J$5:$J$53,0)),"")</f>
        <v/>
      </c>
      <c r="AE14" s="16" t="str">
        <f>IFERROR(INDEX('Award Standards '!$H$5:$H$53,MATCH("Presidential|"&amp;$E14&amp;"|"&amp;$Z14,'Award Standards '!$J$5:$J$53,0)),"")</f>
        <v/>
      </c>
      <c r="AF14" s="16" t="str">
        <f>IFERROR(INDEX('Award Standards '!$I$5:$I$53,MATCH("Presidential|"&amp;$E14&amp;"|"&amp;$Z14,'Award Standards '!$J$5:$J$53,0)),"")</f>
        <v/>
      </c>
      <c r="AG14" s="16" t="str">
        <f>IFERROR(INDEX('Award Standards '!$D$5:$D$53,MATCH("National|"&amp;$E14&amp;"|"&amp;$Z14,'Award Standards '!$J$5:$J$53,0)),"")</f>
        <v/>
      </c>
      <c r="AH14" s="16" t="str">
        <f>IFERROR(INDEX('Award Standards '!$E$5:$E$53,MATCH("National|"&amp;$E14&amp;"|"&amp;$Z14,'Award Standards '!$J$5:$J$53,0)),"")</f>
        <v/>
      </c>
      <c r="AI14" s="16" t="str">
        <f>IFERROR(INDEX('Award Standards '!#REF!,MATCH("National|"&amp;$E14&amp;"|"&amp;$Z14,'Award Standards '!$J$5:$J$53,0)),"")</f>
        <v/>
      </c>
      <c r="AJ14" s="16" t="str">
        <f>IFERROR(INDEX('Award Standards '!$G$5:$G$53,MATCH("National|"&amp;$E14&amp;"|"&amp;$Z14,'Award Standards '!$J$5:$J$53,0)),"")</f>
        <v/>
      </c>
      <c r="AK14" s="16" t="str">
        <f>IFERROR(INDEX('Award Standards '!$H$5:$H$53,MATCH("National|"&amp;$E14&amp;"|"&amp;$Z14,'Award Standards '!$J$5:$J$53,0)),"")</f>
        <v/>
      </c>
      <c r="AL14" s="16" t="str">
        <f>IFERROR(INDEX('Award Standards '!$I$5:$I$53,MATCH("National|"&amp;$E14&amp;"|"&amp;$Z14,'Award Standards '!$J$5:$J$53,0)),"")</f>
        <v/>
      </c>
      <c r="AM14" s="16" t="b">
        <f t="shared" si="8"/>
        <v>0</v>
      </c>
      <c r="AN14" s="16" t="b">
        <f t="shared" si="2"/>
        <v>0</v>
      </c>
      <c r="AO14" s="16" t="b">
        <f t="shared" si="3"/>
        <v>0</v>
      </c>
      <c r="AP14" s="16" t="b">
        <f t="shared" si="4"/>
        <v>0</v>
      </c>
      <c r="AQ14" s="16" t="b">
        <f t="shared" si="5"/>
        <v>0</v>
      </c>
      <c r="AR14" s="16" t="b">
        <f t="shared" si="6"/>
        <v>0</v>
      </c>
    </row>
    <row r="15" spans="1:44" ht="28.15" customHeight="1" x14ac:dyDescent="0.25">
      <c r="A15" s="35">
        <v>15</v>
      </c>
      <c r="B15" s="36"/>
      <c r="C15" s="35"/>
      <c r="D15" s="37"/>
      <c r="E15" s="36"/>
      <c r="F15" s="35"/>
      <c r="G15" s="38" t="str">
        <f t="shared" si="10"/>
        <v/>
      </c>
      <c r="H15" s="35"/>
      <c r="I15" s="35"/>
      <c r="J15" s="39"/>
      <c r="K15" s="35"/>
      <c r="L15" s="40"/>
      <c r="M15" s="35"/>
      <c r="N15" s="35"/>
      <c r="O15" s="35"/>
      <c r="P15" s="35"/>
      <c r="Q15" s="35"/>
      <c r="R15" s="35"/>
      <c r="S15" s="35"/>
      <c r="T15" s="35"/>
      <c r="U15" s="35"/>
      <c r="V15" s="41"/>
      <c r="X15" s="15" t="str">
        <f t="shared" si="11"/>
        <v/>
      </c>
      <c r="Y15" s="15" t="str">
        <f t="shared" si="0"/>
        <v/>
      </c>
      <c r="Z15" s="15" t="str">
        <f t="shared" si="1"/>
        <v/>
      </c>
      <c r="AA15" s="15" t="str">
        <f>IFERROR(INDEX('Award Standards '!$D$5:$D$53,MATCH("Presidential|"&amp;$E15&amp;"|"&amp;$Z15,'Award Standards '!$J$5:$J$53,0)),"")</f>
        <v/>
      </c>
      <c r="AB15" s="15" t="str">
        <f>IFERROR(INDEX('Award Standards '!$E$5:$E$53,MATCH("Presidential|"&amp;$E15&amp;"|"&amp;$Z15,'Award Standards '!$J$5:$J$53,0)),"")</f>
        <v/>
      </c>
      <c r="AC15" s="15" t="str">
        <f>IFERROR(INDEX('Award Standards '!#REF!,MATCH("Presidential|"&amp;$E15&amp;"|"&amp;$Z15,'Award Standards '!$J$5:$J$53,0)),"")</f>
        <v/>
      </c>
      <c r="AD15" s="15" t="str">
        <f>IFERROR(INDEX('Award Standards '!$G$5:$G$53,MATCH("Presidential|"&amp;$E15&amp;"|"&amp;$Z15,'Award Standards '!$J$5:$J$53,0)),"")</f>
        <v/>
      </c>
      <c r="AE15" s="15" t="str">
        <f>IFERROR(INDEX('Award Standards '!$H$5:$H$53,MATCH("Presidential|"&amp;$E15&amp;"|"&amp;$Z15,'Award Standards '!$J$5:$J$53,0)),"")</f>
        <v/>
      </c>
      <c r="AF15" s="15" t="str">
        <f>IFERROR(INDEX('Award Standards '!$I$5:$I$53,MATCH("Presidential|"&amp;$E15&amp;"|"&amp;$Z15,'Award Standards '!$J$5:$J$53,0)),"")</f>
        <v/>
      </c>
      <c r="AG15" s="15" t="str">
        <f>IFERROR(INDEX('Award Standards '!$D$5:$D$53,MATCH("National|"&amp;$E15&amp;"|"&amp;$Z15,'Award Standards '!$J$5:$J$53,0)),"")</f>
        <v/>
      </c>
      <c r="AH15" s="15" t="str">
        <f>IFERROR(INDEX('Award Standards '!$E$5:$E$53,MATCH("National|"&amp;$E15&amp;"|"&amp;$Z15,'Award Standards '!$J$5:$J$53,0)),"")</f>
        <v/>
      </c>
      <c r="AI15" s="15" t="str">
        <f>IFERROR(INDEX('Award Standards '!#REF!,MATCH("National|"&amp;$E15&amp;"|"&amp;$Z15,'Award Standards '!$J$5:$J$53,0)),"")</f>
        <v/>
      </c>
      <c r="AJ15" s="15" t="str">
        <f>IFERROR(INDEX('Award Standards '!$G$5:$G$53,MATCH("National|"&amp;$E15&amp;"|"&amp;$Z15,'Award Standards '!$J$5:$J$53,0)),"")</f>
        <v/>
      </c>
      <c r="AK15" s="15" t="str">
        <f>IFERROR(INDEX('Award Standards '!$H$5:$H$53,MATCH("National|"&amp;$E15&amp;"|"&amp;$Z15,'Award Standards '!$J$5:$J$53,0)),"")</f>
        <v/>
      </c>
      <c r="AL15" s="15" t="str">
        <f>IFERROR(INDEX('Award Standards '!$I$5:$I$53,MATCH("National|"&amp;$E15&amp;"|"&amp;$Z15,'Award Standards '!$J$5:$J$53,0)),"")</f>
        <v/>
      </c>
      <c r="AM15" s="15" t="b">
        <f t="shared" si="8"/>
        <v>0</v>
      </c>
      <c r="AN15" s="15" t="b">
        <f t="shared" si="2"/>
        <v>0</v>
      </c>
      <c r="AO15" s="15" t="b">
        <f t="shared" si="3"/>
        <v>0</v>
      </c>
      <c r="AP15" s="15" t="b">
        <f t="shared" si="4"/>
        <v>0</v>
      </c>
      <c r="AQ15" s="15" t="b">
        <f t="shared" si="5"/>
        <v>0</v>
      </c>
      <c r="AR15" s="15" t="b">
        <f t="shared" si="6"/>
        <v>0</v>
      </c>
    </row>
    <row r="16" spans="1:44" ht="28.15" customHeight="1" x14ac:dyDescent="0.25">
      <c r="A16" s="42">
        <v>16</v>
      </c>
      <c r="B16" s="43"/>
      <c r="C16" s="42"/>
      <c r="D16" s="44"/>
      <c r="E16" s="43"/>
      <c r="F16" s="42"/>
      <c r="G16" s="45" t="str">
        <f t="shared" si="10"/>
        <v/>
      </c>
      <c r="H16" s="42"/>
      <c r="I16" s="42"/>
      <c r="J16" s="46"/>
      <c r="K16" s="42"/>
      <c r="L16" s="47"/>
      <c r="M16" s="42"/>
      <c r="N16" s="42"/>
      <c r="O16" s="42"/>
      <c r="P16" s="42"/>
      <c r="Q16" s="42"/>
      <c r="R16" s="42"/>
      <c r="S16" s="42"/>
      <c r="T16" s="42"/>
      <c r="U16" s="42"/>
      <c r="V16" s="48"/>
      <c r="X16" s="16" t="str">
        <f t="shared" si="11"/>
        <v/>
      </c>
      <c r="Y16" s="16" t="str">
        <f t="shared" si="0"/>
        <v/>
      </c>
      <c r="Z16" s="16" t="str">
        <f t="shared" si="1"/>
        <v/>
      </c>
      <c r="AA16" s="16" t="str">
        <f>IFERROR(INDEX('Award Standards '!$D$5:$D$53,MATCH("Presidential|"&amp;$E16&amp;"|"&amp;$Z16,'Award Standards '!$J$5:$J$53,0)),"")</f>
        <v/>
      </c>
      <c r="AB16" s="16" t="str">
        <f>IFERROR(INDEX('Award Standards '!$E$5:$E$53,MATCH("Presidential|"&amp;$E16&amp;"|"&amp;$Z16,'Award Standards '!$J$5:$J$53,0)),"")</f>
        <v/>
      </c>
      <c r="AC16" s="16" t="str">
        <f>IFERROR(INDEX('Award Standards '!#REF!,MATCH("Presidential|"&amp;$E16&amp;"|"&amp;$Z16,'Award Standards '!$J$5:$J$53,0)),"")</f>
        <v/>
      </c>
      <c r="AD16" s="16" t="str">
        <f>IFERROR(INDEX('Award Standards '!$G$5:$G$53,MATCH("Presidential|"&amp;$E16&amp;"|"&amp;$Z16,'Award Standards '!$J$5:$J$53,0)),"")</f>
        <v/>
      </c>
      <c r="AE16" s="16" t="str">
        <f>IFERROR(INDEX('Award Standards '!$H$5:$H$53,MATCH("Presidential|"&amp;$E16&amp;"|"&amp;$Z16,'Award Standards '!$J$5:$J$53,0)),"")</f>
        <v/>
      </c>
      <c r="AF16" s="16" t="str">
        <f>IFERROR(INDEX('Award Standards '!$I$5:$I$53,MATCH("Presidential|"&amp;$E16&amp;"|"&amp;$Z16,'Award Standards '!$J$5:$J$53,0)),"")</f>
        <v/>
      </c>
      <c r="AG16" s="16" t="str">
        <f>IFERROR(INDEX('Award Standards '!$D$5:$D$53,MATCH("National|"&amp;$E16&amp;"|"&amp;$Z16,'Award Standards '!$J$5:$J$53,0)),"")</f>
        <v/>
      </c>
      <c r="AH16" s="16" t="str">
        <f>IFERROR(INDEX('Award Standards '!$E$5:$E$53,MATCH("National|"&amp;$E16&amp;"|"&amp;$Z16,'Award Standards '!$J$5:$J$53,0)),"")</f>
        <v/>
      </c>
      <c r="AI16" s="16" t="str">
        <f>IFERROR(INDEX('Award Standards '!#REF!,MATCH("National|"&amp;$E16&amp;"|"&amp;$Z16,'Award Standards '!$J$5:$J$53,0)),"")</f>
        <v/>
      </c>
      <c r="AJ16" s="16" t="str">
        <f>IFERROR(INDEX('Award Standards '!$G$5:$G$53,MATCH("National|"&amp;$E16&amp;"|"&amp;$Z16,'Award Standards '!$J$5:$J$53,0)),"")</f>
        <v/>
      </c>
      <c r="AK16" s="16" t="str">
        <f>IFERROR(INDEX('Award Standards '!$H$5:$H$53,MATCH("National|"&amp;$E16&amp;"|"&amp;$Z16,'Award Standards '!$J$5:$J$53,0)),"")</f>
        <v/>
      </c>
      <c r="AL16" s="16" t="str">
        <f>IFERROR(INDEX('Award Standards '!$I$5:$I$53,MATCH("National|"&amp;$E16&amp;"|"&amp;$Z16,'Award Standards '!$J$5:$J$53,0)),"")</f>
        <v/>
      </c>
      <c r="AM16" s="16" t="b">
        <f t="shared" si="8"/>
        <v>0</v>
      </c>
      <c r="AN16" s="16" t="b">
        <f t="shared" si="2"/>
        <v>0</v>
      </c>
      <c r="AO16" s="16" t="b">
        <f t="shared" si="3"/>
        <v>0</v>
      </c>
      <c r="AP16" s="16" t="b">
        <f t="shared" si="4"/>
        <v>0</v>
      </c>
      <c r="AQ16" s="16" t="b">
        <f t="shared" si="5"/>
        <v>0</v>
      </c>
      <c r="AR16" s="16" t="b">
        <f t="shared" si="6"/>
        <v>0</v>
      </c>
    </row>
    <row r="17" spans="1:44" ht="28.15" customHeight="1" x14ac:dyDescent="0.25">
      <c r="A17" s="35">
        <v>17</v>
      </c>
      <c r="B17" s="36"/>
      <c r="C17" s="35"/>
      <c r="D17" s="37"/>
      <c r="E17" s="36"/>
      <c r="F17" s="35"/>
      <c r="G17" s="38" t="str">
        <f t="shared" si="10"/>
        <v/>
      </c>
      <c r="H17" s="35"/>
      <c r="I17" s="35"/>
      <c r="J17" s="39"/>
      <c r="K17" s="35"/>
      <c r="L17" s="40"/>
      <c r="M17" s="35"/>
      <c r="N17" s="35"/>
      <c r="O17" s="35"/>
      <c r="P17" s="35"/>
      <c r="Q17" s="35"/>
      <c r="R17" s="35"/>
      <c r="S17" s="35"/>
      <c r="T17" s="35"/>
      <c r="U17" s="35"/>
      <c r="V17" s="41"/>
      <c r="X17" s="15" t="str">
        <f t="shared" si="11"/>
        <v/>
      </c>
      <c r="Y17" s="15" t="str">
        <f t="shared" si="0"/>
        <v/>
      </c>
      <c r="Z17" s="15" t="str">
        <f t="shared" si="1"/>
        <v/>
      </c>
      <c r="AA17" s="15" t="str">
        <f>IFERROR(INDEX('Award Standards '!$D$5:$D$53,MATCH("Presidential|"&amp;$E17&amp;"|"&amp;$Z17,'Award Standards '!$J$5:$J$53,0)),"")</f>
        <v/>
      </c>
      <c r="AB17" s="15" t="str">
        <f>IFERROR(INDEX('Award Standards '!$E$5:$E$53,MATCH("Presidential|"&amp;$E17&amp;"|"&amp;$Z17,'Award Standards '!$J$5:$J$53,0)),"")</f>
        <v/>
      </c>
      <c r="AC17" s="15" t="str">
        <f>IFERROR(INDEX('Award Standards '!#REF!,MATCH("Presidential|"&amp;$E17&amp;"|"&amp;$Z17,'Award Standards '!$J$5:$J$53,0)),"")</f>
        <v/>
      </c>
      <c r="AD17" s="15" t="str">
        <f>IFERROR(INDEX('Award Standards '!$G$5:$G$53,MATCH("Presidential|"&amp;$E17&amp;"|"&amp;$Z17,'Award Standards '!$J$5:$J$53,0)),"")</f>
        <v/>
      </c>
      <c r="AE17" s="15" t="str">
        <f>IFERROR(INDEX('Award Standards '!$H$5:$H$53,MATCH("Presidential|"&amp;$E17&amp;"|"&amp;$Z17,'Award Standards '!$J$5:$J$53,0)),"")</f>
        <v/>
      </c>
      <c r="AF17" s="15" t="str">
        <f>IFERROR(INDEX('Award Standards '!$I$5:$I$53,MATCH("Presidential|"&amp;$E17&amp;"|"&amp;$Z17,'Award Standards '!$J$5:$J$53,0)),"")</f>
        <v/>
      </c>
      <c r="AG17" s="15" t="str">
        <f>IFERROR(INDEX('Award Standards '!$D$5:$D$53,MATCH("National|"&amp;$E17&amp;"|"&amp;$Z17,'Award Standards '!$J$5:$J$53,0)),"")</f>
        <v/>
      </c>
      <c r="AH17" s="15" t="str">
        <f>IFERROR(INDEX('Award Standards '!$E$5:$E$53,MATCH("National|"&amp;$E17&amp;"|"&amp;$Z17,'Award Standards '!$J$5:$J$53,0)),"")</f>
        <v/>
      </c>
      <c r="AI17" s="15" t="str">
        <f>IFERROR(INDEX('Award Standards '!#REF!,MATCH("National|"&amp;$E17&amp;"|"&amp;$Z17,'Award Standards '!$J$5:$J$53,0)),"")</f>
        <v/>
      </c>
      <c r="AJ17" s="15" t="str">
        <f>IFERROR(INDEX('Award Standards '!$G$5:$G$53,MATCH("National|"&amp;$E17&amp;"|"&amp;$Z17,'Award Standards '!$J$5:$J$53,0)),"")</f>
        <v/>
      </c>
      <c r="AK17" s="15" t="str">
        <f>IFERROR(INDEX('Award Standards '!$H$5:$H$53,MATCH("National|"&amp;$E17&amp;"|"&amp;$Z17,'Award Standards '!$J$5:$J$53,0)),"")</f>
        <v/>
      </c>
      <c r="AL17" s="15" t="str">
        <f>IFERROR(INDEX('Award Standards '!$I$5:$I$53,MATCH("National|"&amp;$E17&amp;"|"&amp;$Z17,'Award Standards '!$J$5:$J$53,0)),"")</f>
        <v/>
      </c>
      <c r="AM17" s="15" t="b">
        <f t="shared" si="8"/>
        <v>0</v>
      </c>
      <c r="AN17" s="15" t="b">
        <f t="shared" si="2"/>
        <v>0</v>
      </c>
      <c r="AO17" s="15" t="b">
        <f t="shared" si="3"/>
        <v>0</v>
      </c>
      <c r="AP17" s="15" t="b">
        <f t="shared" si="4"/>
        <v>0</v>
      </c>
      <c r="AQ17" s="15" t="b">
        <f t="shared" si="5"/>
        <v>0</v>
      </c>
      <c r="AR17" s="15" t="b">
        <f t="shared" si="6"/>
        <v>0</v>
      </c>
    </row>
    <row r="18" spans="1:44" ht="28.15" customHeight="1" x14ac:dyDescent="0.25">
      <c r="A18" s="42">
        <v>18</v>
      </c>
      <c r="B18" s="43"/>
      <c r="C18" s="42"/>
      <c r="D18" s="44"/>
      <c r="E18" s="43"/>
      <c r="F18" s="42"/>
      <c r="G18" s="45" t="str">
        <f t="shared" si="10"/>
        <v/>
      </c>
      <c r="H18" s="42"/>
      <c r="I18" s="42"/>
      <c r="J18" s="46"/>
      <c r="K18" s="42"/>
      <c r="L18" s="47"/>
      <c r="M18" s="42"/>
      <c r="N18" s="42"/>
      <c r="O18" s="42"/>
      <c r="P18" s="42"/>
      <c r="Q18" s="42"/>
      <c r="R18" s="42"/>
      <c r="S18" s="42"/>
      <c r="T18" s="42"/>
      <c r="U18" s="42"/>
      <c r="V18" s="48"/>
      <c r="X18" s="16" t="str">
        <f t="shared" si="11"/>
        <v/>
      </c>
      <c r="Y18" s="16" t="str">
        <f t="shared" si="0"/>
        <v/>
      </c>
      <c r="Z18" s="16" t="str">
        <f t="shared" si="1"/>
        <v/>
      </c>
      <c r="AA18" s="16" t="str">
        <f>IFERROR(INDEX('Award Standards '!$D$5:$D$53,MATCH("Presidential|"&amp;$E18&amp;"|"&amp;$Z18,'Award Standards '!$J$5:$J$53,0)),"")</f>
        <v/>
      </c>
      <c r="AB18" s="16" t="str">
        <f>IFERROR(INDEX('Award Standards '!$E$5:$E$53,MATCH("Presidential|"&amp;$E18&amp;"|"&amp;$Z18,'Award Standards '!$J$5:$J$53,0)),"")</f>
        <v/>
      </c>
      <c r="AC18" s="16" t="str">
        <f>IFERROR(INDEX('Award Standards '!#REF!,MATCH("Presidential|"&amp;$E18&amp;"|"&amp;$Z18,'Award Standards '!$J$5:$J$53,0)),"")</f>
        <v/>
      </c>
      <c r="AD18" s="16" t="str">
        <f>IFERROR(INDEX('Award Standards '!$G$5:$G$53,MATCH("Presidential|"&amp;$E18&amp;"|"&amp;$Z18,'Award Standards '!$J$5:$J$53,0)),"")</f>
        <v/>
      </c>
      <c r="AE18" s="16" t="str">
        <f>IFERROR(INDEX('Award Standards '!$H$5:$H$53,MATCH("Presidential|"&amp;$E18&amp;"|"&amp;$Z18,'Award Standards '!$J$5:$J$53,0)),"")</f>
        <v/>
      </c>
      <c r="AF18" s="16" t="str">
        <f>IFERROR(INDEX('Award Standards '!$I$5:$I$53,MATCH("Presidential|"&amp;$E18&amp;"|"&amp;$Z18,'Award Standards '!$J$5:$J$53,0)),"")</f>
        <v/>
      </c>
      <c r="AG18" s="16" t="str">
        <f>IFERROR(INDEX('Award Standards '!$D$5:$D$53,MATCH("National|"&amp;$E18&amp;"|"&amp;$Z18,'Award Standards '!$J$5:$J$53,0)),"")</f>
        <v/>
      </c>
      <c r="AH18" s="16" t="str">
        <f>IFERROR(INDEX('Award Standards '!$E$5:$E$53,MATCH("National|"&amp;$E18&amp;"|"&amp;$Z18,'Award Standards '!$J$5:$J$53,0)),"")</f>
        <v/>
      </c>
      <c r="AI18" s="16" t="str">
        <f>IFERROR(INDEX('Award Standards '!#REF!,MATCH("National|"&amp;$E18&amp;"|"&amp;$Z18,'Award Standards '!$J$5:$J$53,0)),"")</f>
        <v/>
      </c>
      <c r="AJ18" s="16" t="str">
        <f>IFERROR(INDEX('Award Standards '!$G$5:$G$53,MATCH("National|"&amp;$E18&amp;"|"&amp;$Z18,'Award Standards '!$J$5:$J$53,0)),"")</f>
        <v/>
      </c>
      <c r="AK18" s="16" t="str">
        <f>IFERROR(INDEX('Award Standards '!$H$5:$H$53,MATCH("National|"&amp;$E18&amp;"|"&amp;$Z18,'Award Standards '!$J$5:$J$53,0)),"")</f>
        <v/>
      </c>
      <c r="AL18" s="16" t="str">
        <f>IFERROR(INDEX('Award Standards '!$I$5:$I$53,MATCH("National|"&amp;$E18&amp;"|"&amp;$Z18,'Award Standards '!$J$5:$J$53,0)),"")</f>
        <v/>
      </c>
      <c r="AM18" s="16" t="b">
        <f t="shared" si="8"/>
        <v>0</v>
      </c>
      <c r="AN18" s="16" t="b">
        <f t="shared" si="2"/>
        <v>0</v>
      </c>
      <c r="AO18" s="16" t="b">
        <f t="shared" si="3"/>
        <v>0</v>
      </c>
      <c r="AP18" s="16" t="b">
        <f t="shared" si="4"/>
        <v>0</v>
      </c>
      <c r="AQ18" s="16" t="b">
        <f t="shared" si="5"/>
        <v>0</v>
      </c>
      <c r="AR18" s="16" t="b">
        <f t="shared" si="6"/>
        <v>0</v>
      </c>
    </row>
    <row r="19" spans="1:44" ht="28.15" customHeight="1" x14ac:dyDescent="0.25">
      <c r="A19" s="35">
        <v>19</v>
      </c>
      <c r="B19" s="36"/>
      <c r="C19" s="35"/>
      <c r="D19" s="37"/>
      <c r="E19" s="36"/>
      <c r="F19" s="35"/>
      <c r="G19" s="38" t="str">
        <f t="shared" si="10"/>
        <v/>
      </c>
      <c r="H19" s="35"/>
      <c r="I19" s="35"/>
      <c r="J19" s="39"/>
      <c r="K19" s="35"/>
      <c r="L19" s="40"/>
      <c r="M19" s="35"/>
      <c r="N19" s="35"/>
      <c r="O19" s="35"/>
      <c r="P19" s="35"/>
      <c r="Q19" s="35"/>
      <c r="R19" s="35"/>
      <c r="S19" s="35"/>
      <c r="T19" s="35"/>
      <c r="U19" s="35"/>
      <c r="V19" s="41"/>
      <c r="X19" s="15" t="str">
        <f t="shared" si="11"/>
        <v/>
      </c>
      <c r="Y19" s="15" t="str">
        <f t="shared" si="0"/>
        <v/>
      </c>
      <c r="Z19" s="15" t="str">
        <f t="shared" si="1"/>
        <v/>
      </c>
      <c r="AA19" s="15" t="str">
        <f>IFERROR(INDEX('Award Standards '!$D$5:$D$53,MATCH("Presidential|"&amp;$E19&amp;"|"&amp;$Z19,'Award Standards '!$J$5:$J$53,0)),"")</f>
        <v/>
      </c>
      <c r="AB19" s="15" t="str">
        <f>IFERROR(INDEX('Award Standards '!$E$5:$E$53,MATCH("Presidential|"&amp;$E19&amp;"|"&amp;$Z19,'Award Standards '!$J$5:$J$53,0)),"")</f>
        <v/>
      </c>
      <c r="AC19" s="15" t="str">
        <f>IFERROR(INDEX('Award Standards '!#REF!,MATCH("Presidential|"&amp;$E19&amp;"|"&amp;$Z19,'Award Standards '!$J$5:$J$53,0)),"")</f>
        <v/>
      </c>
      <c r="AD19" s="15" t="str">
        <f>IFERROR(INDEX('Award Standards '!$G$5:$G$53,MATCH("Presidential|"&amp;$E19&amp;"|"&amp;$Z19,'Award Standards '!$J$5:$J$53,0)),"")</f>
        <v/>
      </c>
      <c r="AE19" s="15" t="str">
        <f>IFERROR(INDEX('Award Standards '!$H$5:$H$53,MATCH("Presidential|"&amp;$E19&amp;"|"&amp;$Z19,'Award Standards '!$J$5:$J$53,0)),"")</f>
        <v/>
      </c>
      <c r="AF19" s="15" t="str">
        <f>IFERROR(INDEX('Award Standards '!$I$5:$I$53,MATCH("Presidential|"&amp;$E19&amp;"|"&amp;$Z19,'Award Standards '!$J$5:$J$53,0)),"")</f>
        <v/>
      </c>
      <c r="AG19" s="15" t="str">
        <f>IFERROR(INDEX('Award Standards '!$D$5:$D$53,MATCH("National|"&amp;$E19&amp;"|"&amp;$Z19,'Award Standards '!$J$5:$J$53,0)),"")</f>
        <v/>
      </c>
      <c r="AH19" s="15" t="str">
        <f>IFERROR(INDEX('Award Standards '!$E$5:$E$53,MATCH("National|"&amp;$E19&amp;"|"&amp;$Z19,'Award Standards '!$J$5:$J$53,0)),"")</f>
        <v/>
      </c>
      <c r="AI19" s="15" t="str">
        <f>IFERROR(INDEX('Award Standards '!#REF!,MATCH("National|"&amp;$E19&amp;"|"&amp;$Z19,'Award Standards '!$J$5:$J$53,0)),"")</f>
        <v/>
      </c>
      <c r="AJ19" s="15" t="str">
        <f>IFERROR(INDEX('Award Standards '!$G$5:$G$53,MATCH("National|"&amp;$E19&amp;"|"&amp;$Z19,'Award Standards '!$J$5:$J$53,0)),"")</f>
        <v/>
      </c>
      <c r="AK19" s="15" t="str">
        <f>IFERROR(INDEX('Award Standards '!$H$5:$H$53,MATCH("National|"&amp;$E19&amp;"|"&amp;$Z19,'Award Standards '!$J$5:$J$53,0)),"")</f>
        <v/>
      </c>
      <c r="AL19" s="15" t="str">
        <f>IFERROR(INDEX('Award Standards '!$I$5:$I$53,MATCH("National|"&amp;$E19&amp;"|"&amp;$Z19,'Award Standards '!$J$5:$J$53,0)),"")</f>
        <v/>
      </c>
      <c r="AM19" s="15" t="b">
        <f t="shared" si="8"/>
        <v>0</v>
      </c>
      <c r="AN19" s="15" t="b">
        <f t="shared" si="2"/>
        <v>0</v>
      </c>
      <c r="AO19" s="15" t="b">
        <f t="shared" si="3"/>
        <v>0</v>
      </c>
      <c r="AP19" s="15" t="b">
        <f t="shared" si="4"/>
        <v>0</v>
      </c>
      <c r="AQ19" s="15" t="b">
        <f t="shared" si="5"/>
        <v>0</v>
      </c>
      <c r="AR19" s="15" t="b">
        <f t="shared" si="6"/>
        <v>0</v>
      </c>
    </row>
    <row r="20" spans="1:44" ht="28.15" customHeight="1" x14ac:dyDescent="0.25">
      <c r="A20" s="42">
        <v>20</v>
      </c>
      <c r="B20" s="43"/>
      <c r="C20" s="42"/>
      <c r="D20" s="44"/>
      <c r="E20" s="43"/>
      <c r="F20" s="42"/>
      <c r="G20" s="45" t="str">
        <f t="shared" si="10"/>
        <v/>
      </c>
      <c r="H20" s="42"/>
      <c r="I20" s="42"/>
      <c r="J20" s="46"/>
      <c r="K20" s="42"/>
      <c r="L20" s="47"/>
      <c r="M20" s="42"/>
      <c r="N20" s="42"/>
      <c r="O20" s="42"/>
      <c r="P20" s="42"/>
      <c r="Q20" s="42"/>
      <c r="R20" s="42"/>
      <c r="S20" s="42"/>
      <c r="T20" s="42"/>
      <c r="U20" s="42"/>
      <c r="V20" s="48"/>
      <c r="X20" s="16" t="str">
        <f t="shared" si="11"/>
        <v/>
      </c>
      <c r="Y20" s="16" t="str">
        <f t="shared" si="0"/>
        <v/>
      </c>
      <c r="Z20" s="16" t="str">
        <f t="shared" si="1"/>
        <v/>
      </c>
      <c r="AA20" s="16" t="str">
        <f>IFERROR(INDEX('Award Standards '!$D$5:$D$53,MATCH("Presidential|"&amp;$E20&amp;"|"&amp;$Z20,'Award Standards '!$J$5:$J$53,0)),"")</f>
        <v/>
      </c>
      <c r="AB20" s="16" t="str">
        <f>IFERROR(INDEX('Award Standards '!$E$5:$E$53,MATCH("Presidential|"&amp;$E20&amp;"|"&amp;$Z20,'Award Standards '!$J$5:$J$53,0)),"")</f>
        <v/>
      </c>
      <c r="AC20" s="16" t="str">
        <f>IFERROR(INDEX('Award Standards '!#REF!,MATCH("Presidential|"&amp;$E20&amp;"|"&amp;$Z20,'Award Standards '!$J$5:$J$53,0)),"")</f>
        <v/>
      </c>
      <c r="AD20" s="16" t="str">
        <f>IFERROR(INDEX('Award Standards '!$G$5:$G$53,MATCH("Presidential|"&amp;$E20&amp;"|"&amp;$Z20,'Award Standards '!$J$5:$J$53,0)),"")</f>
        <v/>
      </c>
      <c r="AE20" s="16" t="str">
        <f>IFERROR(INDEX('Award Standards '!$H$5:$H$53,MATCH("Presidential|"&amp;$E20&amp;"|"&amp;$Z20,'Award Standards '!$J$5:$J$53,0)),"")</f>
        <v/>
      </c>
      <c r="AF20" s="16" t="str">
        <f>IFERROR(INDEX('Award Standards '!$I$5:$I$53,MATCH("Presidential|"&amp;$E20&amp;"|"&amp;$Z20,'Award Standards '!$J$5:$J$53,0)),"")</f>
        <v/>
      </c>
      <c r="AG20" s="16" t="str">
        <f>IFERROR(INDEX('Award Standards '!$D$5:$D$53,MATCH("National|"&amp;$E20&amp;"|"&amp;$Z20,'Award Standards '!$J$5:$J$53,0)),"")</f>
        <v/>
      </c>
      <c r="AH20" s="16" t="str">
        <f>IFERROR(INDEX('Award Standards '!$E$5:$E$53,MATCH("National|"&amp;$E20&amp;"|"&amp;$Z20,'Award Standards '!$J$5:$J$53,0)),"")</f>
        <v/>
      </c>
      <c r="AI20" s="16" t="str">
        <f>IFERROR(INDEX('Award Standards '!#REF!,MATCH("National|"&amp;$E20&amp;"|"&amp;$Z20,'Award Standards '!$J$5:$J$53,0)),"")</f>
        <v/>
      </c>
      <c r="AJ20" s="16" t="str">
        <f>IFERROR(INDEX('Award Standards '!$G$5:$G$53,MATCH("National|"&amp;$E20&amp;"|"&amp;$Z20,'Award Standards '!$J$5:$J$53,0)),"")</f>
        <v/>
      </c>
      <c r="AK20" s="16" t="str">
        <f>IFERROR(INDEX('Award Standards '!$H$5:$H$53,MATCH("National|"&amp;$E20&amp;"|"&amp;$Z20,'Award Standards '!$J$5:$J$53,0)),"")</f>
        <v/>
      </c>
      <c r="AL20" s="16" t="str">
        <f>IFERROR(INDEX('Award Standards '!$I$5:$I$53,MATCH("National|"&amp;$E20&amp;"|"&amp;$Z20,'Award Standards '!$J$5:$J$53,0)),"")</f>
        <v/>
      </c>
      <c r="AM20" s="16" t="b">
        <f t="shared" si="8"/>
        <v>0</v>
      </c>
      <c r="AN20" s="16" t="b">
        <f t="shared" si="2"/>
        <v>0</v>
      </c>
      <c r="AO20" s="16" t="b">
        <f t="shared" si="3"/>
        <v>0</v>
      </c>
      <c r="AP20" s="16" t="b">
        <f t="shared" si="4"/>
        <v>0</v>
      </c>
      <c r="AQ20" s="16" t="b">
        <f t="shared" si="5"/>
        <v>0</v>
      </c>
      <c r="AR20" s="16" t="b">
        <f t="shared" si="6"/>
        <v>0</v>
      </c>
    </row>
    <row r="21" spans="1:44" ht="28.15" customHeight="1" x14ac:dyDescent="0.25">
      <c r="A21" s="35">
        <v>21</v>
      </c>
      <c r="B21" s="36"/>
      <c r="C21" s="35"/>
      <c r="D21" s="37"/>
      <c r="E21" s="36"/>
      <c r="F21" s="35"/>
      <c r="G21" s="38" t="str">
        <f t="shared" si="10"/>
        <v/>
      </c>
      <c r="H21" s="35"/>
      <c r="I21" s="35"/>
      <c r="J21" s="39"/>
      <c r="K21" s="35"/>
      <c r="L21" s="40"/>
      <c r="M21" s="35"/>
      <c r="N21" s="35"/>
      <c r="O21" s="35"/>
      <c r="P21" s="35"/>
      <c r="Q21" s="35"/>
      <c r="R21" s="35"/>
      <c r="S21" s="35"/>
      <c r="T21" s="35"/>
      <c r="U21" s="35"/>
      <c r="V21" s="41"/>
      <c r="X21" s="15" t="str">
        <f t="shared" si="11"/>
        <v/>
      </c>
      <c r="Y21" s="15" t="str">
        <f t="shared" si="0"/>
        <v/>
      </c>
      <c r="Z21" s="15" t="str">
        <f t="shared" si="1"/>
        <v/>
      </c>
      <c r="AA21" s="15" t="str">
        <f>IFERROR(INDEX('Award Standards '!$D$5:$D$53,MATCH("Presidential|"&amp;$E21&amp;"|"&amp;$Z21,'Award Standards '!$J$5:$J$53,0)),"")</f>
        <v/>
      </c>
      <c r="AB21" s="15" t="str">
        <f>IFERROR(INDEX('Award Standards '!$E$5:$E$53,MATCH("Presidential|"&amp;$E21&amp;"|"&amp;$Z21,'Award Standards '!$J$5:$J$53,0)),"")</f>
        <v/>
      </c>
      <c r="AC21" s="15" t="str">
        <f>IFERROR(INDEX('Award Standards '!#REF!,MATCH("Presidential|"&amp;$E21&amp;"|"&amp;$Z21,'Award Standards '!$J$5:$J$53,0)),"")</f>
        <v/>
      </c>
      <c r="AD21" s="15" t="str">
        <f>IFERROR(INDEX('Award Standards '!$G$5:$G$53,MATCH("Presidential|"&amp;$E21&amp;"|"&amp;$Z21,'Award Standards '!$J$5:$J$53,0)),"")</f>
        <v/>
      </c>
      <c r="AE21" s="15" t="str">
        <f>IFERROR(INDEX('Award Standards '!$H$5:$H$53,MATCH("Presidential|"&amp;$E21&amp;"|"&amp;$Z21,'Award Standards '!$J$5:$J$53,0)),"")</f>
        <v/>
      </c>
      <c r="AF21" s="15" t="str">
        <f>IFERROR(INDEX('Award Standards '!$I$5:$I$53,MATCH("Presidential|"&amp;$E21&amp;"|"&amp;$Z21,'Award Standards '!$J$5:$J$53,0)),"")</f>
        <v/>
      </c>
      <c r="AG21" s="15" t="str">
        <f>IFERROR(INDEX('Award Standards '!$D$5:$D$53,MATCH("National|"&amp;$E21&amp;"|"&amp;$Z21,'Award Standards '!$J$5:$J$53,0)),"")</f>
        <v/>
      </c>
      <c r="AH21" s="15" t="str">
        <f>IFERROR(INDEX('Award Standards '!$E$5:$E$53,MATCH("National|"&amp;$E21&amp;"|"&amp;$Z21,'Award Standards '!$J$5:$J$53,0)),"")</f>
        <v/>
      </c>
      <c r="AI21" s="15" t="str">
        <f>IFERROR(INDEX('Award Standards '!#REF!,MATCH("National|"&amp;$E21&amp;"|"&amp;$Z21,'Award Standards '!$J$5:$J$53,0)),"")</f>
        <v/>
      </c>
      <c r="AJ21" s="15" t="str">
        <f>IFERROR(INDEX('Award Standards '!$G$5:$G$53,MATCH("National|"&amp;$E21&amp;"|"&amp;$Z21,'Award Standards '!$J$5:$J$53,0)),"")</f>
        <v/>
      </c>
      <c r="AK21" s="15" t="str">
        <f>IFERROR(INDEX('Award Standards '!$H$5:$H$53,MATCH("National|"&amp;$E21&amp;"|"&amp;$Z21,'Award Standards '!$J$5:$J$53,0)),"")</f>
        <v/>
      </c>
      <c r="AL21" s="15" t="str">
        <f>IFERROR(INDEX('Award Standards '!$I$5:$I$53,MATCH("National|"&amp;$E21&amp;"|"&amp;$Z21,'Award Standards '!$J$5:$J$53,0)),"")</f>
        <v/>
      </c>
      <c r="AM21" s="15" t="b">
        <f t="shared" si="8"/>
        <v>0</v>
      </c>
      <c r="AN21" s="15" t="b">
        <f t="shared" si="2"/>
        <v>0</v>
      </c>
      <c r="AO21" s="15" t="b">
        <f t="shared" si="3"/>
        <v>0</v>
      </c>
      <c r="AP21" s="15" t="b">
        <f t="shared" si="4"/>
        <v>0</v>
      </c>
      <c r="AQ21" s="15" t="b">
        <f t="shared" si="5"/>
        <v>0</v>
      </c>
      <c r="AR21" s="15" t="b">
        <f t="shared" si="6"/>
        <v>0</v>
      </c>
    </row>
    <row r="22" spans="1:44" ht="28.15" customHeight="1" x14ac:dyDescent="0.25">
      <c r="A22" s="42">
        <v>22</v>
      </c>
      <c r="B22" s="43"/>
      <c r="C22" s="42"/>
      <c r="D22" s="44"/>
      <c r="E22" s="43"/>
      <c r="F22" s="42"/>
      <c r="G22" s="45" t="str">
        <f t="shared" si="10"/>
        <v/>
      </c>
      <c r="H22" s="42"/>
      <c r="I22" s="42"/>
      <c r="J22" s="46"/>
      <c r="K22" s="42"/>
      <c r="L22" s="47"/>
      <c r="M22" s="42"/>
      <c r="N22" s="42"/>
      <c r="O22" s="42"/>
      <c r="P22" s="42"/>
      <c r="Q22" s="42"/>
      <c r="R22" s="42"/>
      <c r="S22" s="42"/>
      <c r="T22" s="42"/>
      <c r="U22" s="42"/>
      <c r="V22" s="48"/>
      <c r="X22" s="16" t="str">
        <f t="shared" si="11"/>
        <v/>
      </c>
      <c r="Y22" s="16" t="str">
        <f t="shared" si="0"/>
        <v/>
      </c>
      <c r="Z22" s="16" t="str">
        <f t="shared" si="1"/>
        <v/>
      </c>
      <c r="AA22" s="16" t="str">
        <f>IFERROR(INDEX('Award Standards '!$D$5:$D$53,MATCH("Presidential|"&amp;$E22&amp;"|"&amp;$Z22,'Award Standards '!$J$5:$J$53,0)),"")</f>
        <v/>
      </c>
      <c r="AB22" s="16" t="str">
        <f>IFERROR(INDEX('Award Standards '!$E$5:$E$53,MATCH("Presidential|"&amp;$E22&amp;"|"&amp;$Z22,'Award Standards '!$J$5:$J$53,0)),"")</f>
        <v/>
      </c>
      <c r="AC22" s="16" t="str">
        <f>IFERROR(INDEX('Award Standards '!#REF!,MATCH("Presidential|"&amp;$E22&amp;"|"&amp;$Z22,'Award Standards '!$J$5:$J$53,0)),"")</f>
        <v/>
      </c>
      <c r="AD22" s="16" t="str">
        <f>IFERROR(INDEX('Award Standards '!$G$5:$G$53,MATCH("Presidential|"&amp;$E22&amp;"|"&amp;$Z22,'Award Standards '!$J$5:$J$53,0)),"")</f>
        <v/>
      </c>
      <c r="AE22" s="16" t="str">
        <f>IFERROR(INDEX('Award Standards '!$H$5:$H$53,MATCH("Presidential|"&amp;$E22&amp;"|"&amp;$Z22,'Award Standards '!$J$5:$J$53,0)),"")</f>
        <v/>
      </c>
      <c r="AF22" s="16" t="str">
        <f>IFERROR(INDEX('Award Standards '!$I$5:$I$53,MATCH("Presidential|"&amp;$E22&amp;"|"&amp;$Z22,'Award Standards '!$J$5:$J$53,0)),"")</f>
        <v/>
      </c>
      <c r="AG22" s="16" t="str">
        <f>IFERROR(INDEX('Award Standards '!$D$5:$D$53,MATCH("National|"&amp;$E22&amp;"|"&amp;$Z22,'Award Standards '!$J$5:$J$53,0)),"")</f>
        <v/>
      </c>
      <c r="AH22" s="16" t="str">
        <f>IFERROR(INDEX('Award Standards '!$E$5:$E$53,MATCH("National|"&amp;$E22&amp;"|"&amp;$Z22,'Award Standards '!$J$5:$J$53,0)),"")</f>
        <v/>
      </c>
      <c r="AI22" s="16" t="str">
        <f>IFERROR(INDEX('Award Standards '!#REF!,MATCH("National|"&amp;$E22&amp;"|"&amp;$Z22,'Award Standards '!$J$5:$J$53,0)),"")</f>
        <v/>
      </c>
      <c r="AJ22" s="16" t="str">
        <f>IFERROR(INDEX('Award Standards '!$G$5:$G$53,MATCH("National|"&amp;$E22&amp;"|"&amp;$Z22,'Award Standards '!$J$5:$J$53,0)),"")</f>
        <v/>
      </c>
      <c r="AK22" s="16" t="str">
        <f>IFERROR(INDEX('Award Standards '!$H$5:$H$53,MATCH("National|"&amp;$E22&amp;"|"&amp;$Z22,'Award Standards '!$J$5:$J$53,0)),"")</f>
        <v/>
      </c>
      <c r="AL22" s="16" t="str">
        <f>IFERROR(INDEX('Award Standards '!$I$5:$I$53,MATCH("National|"&amp;$E22&amp;"|"&amp;$Z22,'Award Standards '!$J$5:$J$53,0)),"")</f>
        <v/>
      </c>
      <c r="AM22" s="16" t="b">
        <f t="shared" si="8"/>
        <v>0</v>
      </c>
      <c r="AN22" s="16" t="b">
        <f t="shared" si="2"/>
        <v>0</v>
      </c>
      <c r="AO22" s="16" t="b">
        <f t="shared" si="3"/>
        <v>0</v>
      </c>
      <c r="AP22" s="16" t="b">
        <f t="shared" si="4"/>
        <v>0</v>
      </c>
      <c r="AQ22" s="16" t="b">
        <f t="shared" si="5"/>
        <v>0</v>
      </c>
      <c r="AR22" s="16" t="b">
        <f t="shared" si="6"/>
        <v>0</v>
      </c>
    </row>
    <row r="23" spans="1:44" ht="28.15" customHeight="1" x14ac:dyDescent="0.25">
      <c r="A23" s="35">
        <v>23</v>
      </c>
      <c r="B23" s="36"/>
      <c r="C23" s="35"/>
      <c r="D23" s="37"/>
      <c r="E23" s="36"/>
      <c r="F23" s="35"/>
      <c r="G23" s="38" t="str">
        <f t="shared" si="10"/>
        <v/>
      </c>
      <c r="H23" s="35"/>
      <c r="I23" s="35"/>
      <c r="J23" s="39"/>
      <c r="K23" s="35"/>
      <c r="L23" s="40"/>
      <c r="M23" s="35"/>
      <c r="N23" s="35"/>
      <c r="O23" s="35"/>
      <c r="P23" s="35"/>
      <c r="Q23" s="35"/>
      <c r="R23" s="35"/>
      <c r="S23" s="35"/>
      <c r="T23" s="35"/>
      <c r="U23" s="35"/>
      <c r="V23" s="41"/>
      <c r="X23" s="15" t="str">
        <f t="shared" si="11"/>
        <v/>
      </c>
      <c r="Y23" s="15" t="str">
        <f t="shared" si="0"/>
        <v/>
      </c>
      <c r="Z23" s="15" t="str">
        <f t="shared" si="1"/>
        <v/>
      </c>
      <c r="AA23" s="15" t="str">
        <f>IFERROR(INDEX('Award Standards '!$D$5:$D$53,MATCH("Presidential|"&amp;$E23&amp;"|"&amp;$Z23,'Award Standards '!$J$5:$J$53,0)),"")</f>
        <v/>
      </c>
      <c r="AB23" s="15" t="str">
        <f>IFERROR(INDEX('Award Standards '!$E$5:$E$53,MATCH("Presidential|"&amp;$E23&amp;"|"&amp;$Z23,'Award Standards '!$J$5:$J$53,0)),"")</f>
        <v/>
      </c>
      <c r="AC23" s="15" t="str">
        <f>IFERROR(INDEX('Award Standards '!#REF!,MATCH("Presidential|"&amp;$E23&amp;"|"&amp;$Z23,'Award Standards '!$J$5:$J$53,0)),"")</f>
        <v/>
      </c>
      <c r="AD23" s="15" t="str">
        <f>IFERROR(INDEX('Award Standards '!$G$5:$G$53,MATCH("Presidential|"&amp;$E23&amp;"|"&amp;$Z23,'Award Standards '!$J$5:$J$53,0)),"")</f>
        <v/>
      </c>
      <c r="AE23" s="15" t="str">
        <f>IFERROR(INDEX('Award Standards '!$H$5:$H$53,MATCH("Presidential|"&amp;$E23&amp;"|"&amp;$Z23,'Award Standards '!$J$5:$J$53,0)),"")</f>
        <v/>
      </c>
      <c r="AF23" s="15" t="str">
        <f>IFERROR(INDEX('Award Standards '!$I$5:$I$53,MATCH("Presidential|"&amp;$E23&amp;"|"&amp;$Z23,'Award Standards '!$J$5:$J$53,0)),"")</f>
        <v/>
      </c>
      <c r="AG23" s="15" t="str">
        <f>IFERROR(INDEX('Award Standards '!$D$5:$D$53,MATCH("National|"&amp;$E23&amp;"|"&amp;$Z23,'Award Standards '!$J$5:$J$53,0)),"")</f>
        <v/>
      </c>
      <c r="AH23" s="15" t="str">
        <f>IFERROR(INDEX('Award Standards '!$E$5:$E$53,MATCH("National|"&amp;$E23&amp;"|"&amp;$Z23,'Award Standards '!$J$5:$J$53,0)),"")</f>
        <v/>
      </c>
      <c r="AI23" s="15" t="str">
        <f>IFERROR(INDEX('Award Standards '!#REF!,MATCH("National|"&amp;$E23&amp;"|"&amp;$Z23,'Award Standards '!$J$5:$J$53,0)),"")</f>
        <v/>
      </c>
      <c r="AJ23" s="15" t="str">
        <f>IFERROR(INDEX('Award Standards '!$G$5:$G$53,MATCH("National|"&amp;$E23&amp;"|"&amp;$Z23,'Award Standards '!$J$5:$J$53,0)),"")</f>
        <v/>
      </c>
      <c r="AK23" s="15" t="str">
        <f>IFERROR(INDEX('Award Standards '!$H$5:$H$53,MATCH("National|"&amp;$E23&amp;"|"&amp;$Z23,'Award Standards '!$J$5:$J$53,0)),"")</f>
        <v/>
      </c>
      <c r="AL23" s="15" t="str">
        <f>IFERROR(INDEX('Award Standards '!$I$5:$I$53,MATCH("National|"&amp;$E23&amp;"|"&amp;$Z23,'Award Standards '!$J$5:$J$53,0)),"")</f>
        <v/>
      </c>
      <c r="AM23" s="15" t="b">
        <f t="shared" si="8"/>
        <v>0</v>
      </c>
      <c r="AN23" s="15" t="b">
        <f t="shared" si="2"/>
        <v>0</v>
      </c>
      <c r="AO23" s="15" t="b">
        <f t="shared" si="3"/>
        <v>0</v>
      </c>
      <c r="AP23" s="15" t="b">
        <f t="shared" si="4"/>
        <v>0</v>
      </c>
      <c r="AQ23" s="15" t="b">
        <f t="shared" si="5"/>
        <v>0</v>
      </c>
      <c r="AR23" s="15" t="b">
        <f t="shared" si="6"/>
        <v>0</v>
      </c>
    </row>
    <row r="24" spans="1:44" ht="28.15" customHeight="1" x14ac:dyDescent="0.25">
      <c r="A24" s="42">
        <v>24</v>
      </c>
      <c r="B24" s="43"/>
      <c r="C24" s="42"/>
      <c r="D24" s="44"/>
      <c r="E24" s="43"/>
      <c r="F24" s="42"/>
      <c r="G24" s="45" t="str">
        <f t="shared" si="10"/>
        <v/>
      </c>
      <c r="H24" s="42"/>
      <c r="I24" s="42"/>
      <c r="J24" s="46"/>
      <c r="K24" s="42"/>
      <c r="L24" s="47"/>
      <c r="M24" s="42"/>
      <c r="N24" s="42"/>
      <c r="O24" s="42"/>
      <c r="P24" s="42"/>
      <c r="Q24" s="42"/>
      <c r="R24" s="42"/>
      <c r="S24" s="42"/>
      <c r="T24" s="42"/>
      <c r="U24" s="42"/>
      <c r="V24" s="48"/>
      <c r="X24" s="16" t="str">
        <f t="shared" si="11"/>
        <v/>
      </c>
      <c r="Y24" s="16" t="str">
        <f t="shared" si="0"/>
        <v/>
      </c>
      <c r="Z24" s="16" t="str">
        <f t="shared" si="1"/>
        <v/>
      </c>
      <c r="AA24" s="16" t="str">
        <f>IFERROR(INDEX('Award Standards '!$D$5:$D$53,MATCH("Presidential|"&amp;$E24&amp;"|"&amp;$Z24,'Award Standards '!$J$5:$J$53,0)),"")</f>
        <v/>
      </c>
      <c r="AB24" s="16" t="str">
        <f>IFERROR(INDEX('Award Standards '!$E$5:$E$53,MATCH("Presidential|"&amp;$E24&amp;"|"&amp;$Z24,'Award Standards '!$J$5:$J$53,0)),"")</f>
        <v/>
      </c>
      <c r="AC24" s="16" t="str">
        <f>IFERROR(INDEX('Award Standards '!#REF!,MATCH("Presidential|"&amp;$E24&amp;"|"&amp;$Z24,'Award Standards '!$J$5:$J$53,0)),"")</f>
        <v/>
      </c>
      <c r="AD24" s="16" t="str">
        <f>IFERROR(INDEX('Award Standards '!$G$5:$G$53,MATCH("Presidential|"&amp;$E24&amp;"|"&amp;$Z24,'Award Standards '!$J$5:$J$53,0)),"")</f>
        <v/>
      </c>
      <c r="AE24" s="16" t="str">
        <f>IFERROR(INDEX('Award Standards '!$H$5:$H$53,MATCH("Presidential|"&amp;$E24&amp;"|"&amp;$Z24,'Award Standards '!$J$5:$J$53,0)),"")</f>
        <v/>
      </c>
      <c r="AF24" s="16" t="str">
        <f>IFERROR(INDEX('Award Standards '!$I$5:$I$53,MATCH("Presidential|"&amp;$E24&amp;"|"&amp;$Z24,'Award Standards '!$J$5:$J$53,0)),"")</f>
        <v/>
      </c>
      <c r="AG24" s="16" t="str">
        <f>IFERROR(INDEX('Award Standards '!$D$5:$D$53,MATCH("National|"&amp;$E24&amp;"|"&amp;$Z24,'Award Standards '!$J$5:$J$53,0)),"")</f>
        <v/>
      </c>
      <c r="AH24" s="16" t="str">
        <f>IFERROR(INDEX('Award Standards '!$E$5:$E$53,MATCH("National|"&amp;$E24&amp;"|"&amp;$Z24,'Award Standards '!$J$5:$J$53,0)),"")</f>
        <v/>
      </c>
      <c r="AI24" s="16" t="str">
        <f>IFERROR(INDEX('Award Standards '!#REF!,MATCH("National|"&amp;$E24&amp;"|"&amp;$Z24,'Award Standards '!$J$5:$J$53,0)),"")</f>
        <v/>
      </c>
      <c r="AJ24" s="16" t="str">
        <f>IFERROR(INDEX('Award Standards '!$G$5:$G$53,MATCH("National|"&amp;$E24&amp;"|"&amp;$Z24,'Award Standards '!$J$5:$J$53,0)),"")</f>
        <v/>
      </c>
      <c r="AK24" s="16" t="str">
        <f>IFERROR(INDEX('Award Standards '!$H$5:$H$53,MATCH("National|"&amp;$E24&amp;"|"&amp;$Z24,'Award Standards '!$J$5:$J$53,0)),"")</f>
        <v/>
      </c>
      <c r="AL24" s="16" t="str">
        <f>IFERROR(INDEX('Award Standards '!$I$5:$I$53,MATCH("National|"&amp;$E24&amp;"|"&amp;$Z24,'Award Standards '!$J$5:$J$53,0)),"")</f>
        <v/>
      </c>
      <c r="AM24" s="16" t="b">
        <f t="shared" si="8"/>
        <v>0</v>
      </c>
      <c r="AN24" s="16" t="b">
        <f t="shared" si="2"/>
        <v>0</v>
      </c>
      <c r="AO24" s="16" t="b">
        <f t="shared" si="3"/>
        <v>0</v>
      </c>
      <c r="AP24" s="16" t="b">
        <f t="shared" si="4"/>
        <v>0</v>
      </c>
      <c r="AQ24" s="16" t="b">
        <f t="shared" si="5"/>
        <v>0</v>
      </c>
      <c r="AR24" s="16" t="b">
        <f t="shared" si="6"/>
        <v>0</v>
      </c>
    </row>
    <row r="25" spans="1:44" ht="28.15" customHeight="1" x14ac:dyDescent="0.25">
      <c r="A25" s="35">
        <v>25</v>
      </c>
      <c r="B25" s="36"/>
      <c r="C25" s="35"/>
      <c r="D25" s="37"/>
      <c r="E25" s="36"/>
      <c r="F25" s="35"/>
      <c r="G25" s="38" t="str">
        <f t="shared" si="10"/>
        <v/>
      </c>
      <c r="H25" s="35"/>
      <c r="I25" s="35"/>
      <c r="J25" s="39"/>
      <c r="K25" s="35"/>
      <c r="L25" s="40"/>
      <c r="M25" s="35"/>
      <c r="N25" s="35"/>
      <c r="O25" s="35"/>
      <c r="P25" s="35"/>
      <c r="Q25" s="35"/>
      <c r="R25" s="35"/>
      <c r="S25" s="35"/>
      <c r="T25" s="35"/>
      <c r="U25" s="35"/>
      <c r="V25" s="41"/>
      <c r="X25" s="15" t="str">
        <f t="shared" si="11"/>
        <v/>
      </c>
      <c r="Y25" s="15" t="str">
        <f t="shared" si="0"/>
        <v/>
      </c>
      <c r="Z25" s="15" t="str">
        <f t="shared" si="1"/>
        <v/>
      </c>
      <c r="AA25" s="15" t="str">
        <f>IFERROR(INDEX('Award Standards '!$D$5:$D$53,MATCH("Presidential|"&amp;$E25&amp;"|"&amp;$Z25,'Award Standards '!$J$5:$J$53,0)),"")</f>
        <v/>
      </c>
      <c r="AB25" s="15" t="str">
        <f>IFERROR(INDEX('Award Standards '!$E$5:$E$53,MATCH("Presidential|"&amp;$E25&amp;"|"&amp;$Z25,'Award Standards '!$J$5:$J$53,0)),"")</f>
        <v/>
      </c>
      <c r="AC25" s="15" t="str">
        <f>IFERROR(INDEX('Award Standards '!#REF!,MATCH("Presidential|"&amp;$E25&amp;"|"&amp;$Z25,'Award Standards '!$J$5:$J$53,0)),"")</f>
        <v/>
      </c>
      <c r="AD25" s="15" t="str">
        <f>IFERROR(INDEX('Award Standards '!$G$5:$G$53,MATCH("Presidential|"&amp;$E25&amp;"|"&amp;$Z25,'Award Standards '!$J$5:$J$53,0)),"")</f>
        <v/>
      </c>
      <c r="AE25" s="15" t="str">
        <f>IFERROR(INDEX('Award Standards '!$H$5:$H$53,MATCH("Presidential|"&amp;$E25&amp;"|"&amp;$Z25,'Award Standards '!$J$5:$J$53,0)),"")</f>
        <v/>
      </c>
      <c r="AF25" s="15" t="str">
        <f>IFERROR(INDEX('Award Standards '!$I$5:$I$53,MATCH("Presidential|"&amp;$E25&amp;"|"&amp;$Z25,'Award Standards '!$J$5:$J$53,0)),"")</f>
        <v/>
      </c>
      <c r="AG25" s="15" t="str">
        <f>IFERROR(INDEX('Award Standards '!$D$5:$D$53,MATCH("National|"&amp;$E25&amp;"|"&amp;$Z25,'Award Standards '!$J$5:$J$53,0)),"")</f>
        <v/>
      </c>
      <c r="AH25" s="15" t="str">
        <f>IFERROR(INDEX('Award Standards '!$E$5:$E$53,MATCH("National|"&amp;$E25&amp;"|"&amp;$Z25,'Award Standards '!$J$5:$J$53,0)),"")</f>
        <v/>
      </c>
      <c r="AI25" s="15" t="str">
        <f>IFERROR(INDEX('Award Standards '!#REF!,MATCH("National|"&amp;$E25&amp;"|"&amp;$Z25,'Award Standards '!$J$5:$J$53,0)),"")</f>
        <v/>
      </c>
      <c r="AJ25" s="15" t="str">
        <f>IFERROR(INDEX('Award Standards '!$G$5:$G$53,MATCH("National|"&amp;$E25&amp;"|"&amp;$Z25,'Award Standards '!$J$5:$J$53,0)),"")</f>
        <v/>
      </c>
      <c r="AK25" s="15" t="str">
        <f>IFERROR(INDEX('Award Standards '!$H$5:$H$53,MATCH("National|"&amp;$E25&amp;"|"&amp;$Z25,'Award Standards '!$J$5:$J$53,0)),"")</f>
        <v/>
      </c>
      <c r="AL25" s="15" t="str">
        <f>IFERROR(INDEX('Award Standards '!$I$5:$I$53,MATCH("National|"&amp;$E25&amp;"|"&amp;$Z25,'Award Standards '!$J$5:$J$53,0)),"")</f>
        <v/>
      </c>
      <c r="AM25" s="15" t="b">
        <f t="shared" si="8"/>
        <v>0</v>
      </c>
      <c r="AN25" s="15" t="b">
        <f t="shared" si="2"/>
        <v>0</v>
      </c>
      <c r="AO25" s="15" t="b">
        <f t="shared" si="3"/>
        <v>0</v>
      </c>
      <c r="AP25" s="15" t="b">
        <f t="shared" si="4"/>
        <v>0</v>
      </c>
      <c r="AQ25" s="15" t="b">
        <f t="shared" si="5"/>
        <v>0</v>
      </c>
      <c r="AR25" s="15" t="b">
        <f t="shared" si="6"/>
        <v>0</v>
      </c>
    </row>
    <row r="26" spans="1:44" ht="28.15" customHeight="1" x14ac:dyDescent="0.25">
      <c r="A26" s="42">
        <v>26</v>
      </c>
      <c r="B26" s="43"/>
      <c r="C26" s="42"/>
      <c r="D26" s="44"/>
      <c r="E26" s="43"/>
      <c r="F26" s="42"/>
      <c r="G26" s="45" t="str">
        <f t="shared" si="10"/>
        <v/>
      </c>
      <c r="H26" s="42"/>
      <c r="I26" s="42"/>
      <c r="J26" s="46"/>
      <c r="K26" s="42"/>
      <c r="L26" s="47"/>
      <c r="M26" s="42"/>
      <c r="N26" s="42"/>
      <c r="O26" s="42"/>
      <c r="P26" s="42"/>
      <c r="Q26" s="42"/>
      <c r="R26" s="42"/>
      <c r="S26" s="42"/>
      <c r="T26" s="42"/>
      <c r="U26" s="42"/>
      <c r="V26" s="48"/>
      <c r="X26" s="16" t="str">
        <f t="shared" si="11"/>
        <v/>
      </c>
      <c r="Y26" s="16" t="str">
        <f t="shared" si="0"/>
        <v/>
      </c>
      <c r="Z26" s="16" t="str">
        <f t="shared" si="1"/>
        <v/>
      </c>
      <c r="AA26" s="16" t="str">
        <f>IFERROR(INDEX('Award Standards '!$D$5:$D$53,MATCH("Presidential|"&amp;$E26&amp;"|"&amp;$Z26,'Award Standards '!$J$5:$J$53,0)),"")</f>
        <v/>
      </c>
      <c r="AB26" s="16" t="str">
        <f>IFERROR(INDEX('Award Standards '!$E$5:$E$53,MATCH("Presidential|"&amp;$E26&amp;"|"&amp;$Z26,'Award Standards '!$J$5:$J$53,0)),"")</f>
        <v/>
      </c>
      <c r="AC26" s="16" t="str">
        <f>IFERROR(INDEX('Award Standards '!#REF!,MATCH("Presidential|"&amp;$E26&amp;"|"&amp;$Z26,'Award Standards '!$J$5:$J$53,0)),"")</f>
        <v/>
      </c>
      <c r="AD26" s="16" t="str">
        <f>IFERROR(INDEX('Award Standards '!$G$5:$G$53,MATCH("Presidential|"&amp;$E26&amp;"|"&amp;$Z26,'Award Standards '!$J$5:$J$53,0)),"")</f>
        <v/>
      </c>
      <c r="AE26" s="16" t="str">
        <f>IFERROR(INDEX('Award Standards '!$H$5:$H$53,MATCH("Presidential|"&amp;$E26&amp;"|"&amp;$Z26,'Award Standards '!$J$5:$J$53,0)),"")</f>
        <v/>
      </c>
      <c r="AF26" s="16" t="str">
        <f>IFERROR(INDEX('Award Standards '!$I$5:$I$53,MATCH("Presidential|"&amp;$E26&amp;"|"&amp;$Z26,'Award Standards '!$J$5:$J$53,0)),"")</f>
        <v/>
      </c>
      <c r="AG26" s="16" t="str">
        <f>IFERROR(INDEX('Award Standards '!$D$5:$D$53,MATCH("National|"&amp;$E26&amp;"|"&amp;$Z26,'Award Standards '!$J$5:$J$53,0)),"")</f>
        <v/>
      </c>
      <c r="AH26" s="16" t="str">
        <f>IFERROR(INDEX('Award Standards '!$E$5:$E$53,MATCH("National|"&amp;$E26&amp;"|"&amp;$Z26,'Award Standards '!$J$5:$J$53,0)),"")</f>
        <v/>
      </c>
      <c r="AI26" s="16" t="str">
        <f>IFERROR(INDEX('Award Standards '!#REF!,MATCH("National|"&amp;$E26&amp;"|"&amp;$Z26,'Award Standards '!$J$5:$J$53,0)),"")</f>
        <v/>
      </c>
      <c r="AJ26" s="16" t="str">
        <f>IFERROR(INDEX('Award Standards '!$G$5:$G$53,MATCH("National|"&amp;$E26&amp;"|"&amp;$Z26,'Award Standards '!$J$5:$J$53,0)),"")</f>
        <v/>
      </c>
      <c r="AK26" s="16" t="str">
        <f>IFERROR(INDEX('Award Standards '!$H$5:$H$53,MATCH("National|"&amp;$E26&amp;"|"&amp;$Z26,'Award Standards '!$J$5:$J$53,0)),"")</f>
        <v/>
      </c>
      <c r="AL26" s="16" t="str">
        <f>IFERROR(INDEX('Award Standards '!$I$5:$I$53,MATCH("National|"&amp;$E26&amp;"|"&amp;$Z26,'Award Standards '!$J$5:$J$53,0)),"")</f>
        <v/>
      </c>
      <c r="AM26" s="16" t="b">
        <f t="shared" si="8"/>
        <v>0</v>
      </c>
      <c r="AN26" s="16" t="b">
        <f t="shared" si="2"/>
        <v>0</v>
      </c>
      <c r="AO26" s="16" t="b">
        <f t="shared" si="3"/>
        <v>0</v>
      </c>
      <c r="AP26" s="16" t="b">
        <f t="shared" si="4"/>
        <v>0</v>
      </c>
      <c r="AQ26" s="16" t="b">
        <f t="shared" si="5"/>
        <v>0</v>
      </c>
      <c r="AR26" s="16" t="b">
        <f t="shared" si="6"/>
        <v>0</v>
      </c>
    </row>
    <row r="27" spans="1:44" ht="28.15" customHeight="1" x14ac:dyDescent="0.25">
      <c r="A27" s="35">
        <v>27</v>
      </c>
      <c r="B27" s="36"/>
      <c r="C27" s="35"/>
      <c r="D27" s="37"/>
      <c r="E27" s="36"/>
      <c r="F27" s="35"/>
      <c r="G27" s="38" t="str">
        <f t="shared" si="10"/>
        <v/>
      </c>
      <c r="H27" s="35"/>
      <c r="I27" s="35"/>
      <c r="J27" s="39"/>
      <c r="K27" s="35"/>
      <c r="L27" s="40"/>
      <c r="M27" s="35"/>
      <c r="N27" s="35"/>
      <c r="O27" s="35"/>
      <c r="P27" s="35"/>
      <c r="Q27" s="35"/>
      <c r="R27" s="35"/>
      <c r="S27" s="35"/>
      <c r="T27" s="35"/>
      <c r="U27" s="35"/>
      <c r="V27" s="41"/>
      <c r="X27" s="15" t="str">
        <f t="shared" si="11"/>
        <v/>
      </c>
      <c r="Y27" s="15" t="str">
        <f t="shared" si="0"/>
        <v/>
      </c>
      <c r="Z27" s="15" t="str">
        <f t="shared" si="1"/>
        <v/>
      </c>
      <c r="AA27" s="15" t="str">
        <f>IFERROR(INDEX('Award Standards '!$D$5:$D$53,MATCH("Presidential|"&amp;$E27&amp;"|"&amp;$Z27,'Award Standards '!$J$5:$J$53,0)),"")</f>
        <v/>
      </c>
      <c r="AB27" s="15" t="str">
        <f>IFERROR(INDEX('Award Standards '!$E$5:$E$53,MATCH("Presidential|"&amp;$E27&amp;"|"&amp;$Z27,'Award Standards '!$J$5:$J$53,0)),"")</f>
        <v/>
      </c>
      <c r="AC27" s="15" t="str">
        <f>IFERROR(INDEX('Award Standards '!#REF!,MATCH("Presidential|"&amp;$E27&amp;"|"&amp;$Z27,'Award Standards '!$J$5:$J$53,0)),"")</f>
        <v/>
      </c>
      <c r="AD27" s="15" t="str">
        <f>IFERROR(INDEX('Award Standards '!$G$5:$G$53,MATCH("Presidential|"&amp;$E27&amp;"|"&amp;$Z27,'Award Standards '!$J$5:$J$53,0)),"")</f>
        <v/>
      </c>
      <c r="AE27" s="15" t="str">
        <f>IFERROR(INDEX('Award Standards '!$H$5:$H$53,MATCH("Presidential|"&amp;$E27&amp;"|"&amp;$Z27,'Award Standards '!$J$5:$J$53,0)),"")</f>
        <v/>
      </c>
      <c r="AF27" s="15" t="str">
        <f>IFERROR(INDEX('Award Standards '!$I$5:$I$53,MATCH("Presidential|"&amp;$E27&amp;"|"&amp;$Z27,'Award Standards '!$J$5:$J$53,0)),"")</f>
        <v/>
      </c>
      <c r="AG27" s="15" t="str">
        <f>IFERROR(INDEX('Award Standards '!$D$5:$D$53,MATCH("National|"&amp;$E27&amp;"|"&amp;$Z27,'Award Standards '!$J$5:$J$53,0)),"")</f>
        <v/>
      </c>
      <c r="AH27" s="15" t="str">
        <f>IFERROR(INDEX('Award Standards '!$E$5:$E$53,MATCH("National|"&amp;$E27&amp;"|"&amp;$Z27,'Award Standards '!$J$5:$J$53,0)),"")</f>
        <v/>
      </c>
      <c r="AI27" s="15" t="str">
        <f>IFERROR(INDEX('Award Standards '!#REF!,MATCH("National|"&amp;$E27&amp;"|"&amp;$Z27,'Award Standards '!$J$5:$J$53,0)),"")</f>
        <v/>
      </c>
      <c r="AJ27" s="15" t="str">
        <f>IFERROR(INDEX('Award Standards '!$G$5:$G$53,MATCH("National|"&amp;$E27&amp;"|"&amp;$Z27,'Award Standards '!$J$5:$J$53,0)),"")</f>
        <v/>
      </c>
      <c r="AK27" s="15" t="str">
        <f>IFERROR(INDEX('Award Standards '!$H$5:$H$53,MATCH("National|"&amp;$E27&amp;"|"&amp;$Z27,'Award Standards '!$J$5:$J$53,0)),"")</f>
        <v/>
      </c>
      <c r="AL27" s="15" t="str">
        <f>IFERROR(INDEX('Award Standards '!$I$5:$I$53,MATCH("National|"&amp;$E27&amp;"|"&amp;$Z27,'Award Standards '!$J$5:$J$53,0)),"")</f>
        <v/>
      </c>
      <c r="AM27" s="15" t="b">
        <f t="shared" si="8"/>
        <v>0</v>
      </c>
      <c r="AN27" s="15" t="b">
        <f t="shared" si="2"/>
        <v>0</v>
      </c>
      <c r="AO27" s="15" t="b">
        <f t="shared" si="3"/>
        <v>0</v>
      </c>
      <c r="AP27" s="15" t="b">
        <f t="shared" si="4"/>
        <v>0</v>
      </c>
      <c r="AQ27" s="15" t="b">
        <f t="shared" si="5"/>
        <v>0</v>
      </c>
      <c r="AR27" s="15" t="b">
        <f t="shared" si="6"/>
        <v>0</v>
      </c>
    </row>
    <row r="28" spans="1:44" ht="28.15" customHeight="1" x14ac:dyDescent="0.25">
      <c r="A28" s="42">
        <v>28</v>
      </c>
      <c r="B28" s="43"/>
      <c r="C28" s="42"/>
      <c r="D28" s="44"/>
      <c r="E28" s="43"/>
      <c r="F28" s="42"/>
      <c r="G28" s="45" t="str">
        <f t="shared" si="10"/>
        <v/>
      </c>
      <c r="H28" s="42"/>
      <c r="I28" s="42"/>
      <c r="J28" s="46"/>
      <c r="K28" s="42"/>
      <c r="L28" s="47"/>
      <c r="M28" s="42"/>
      <c r="N28" s="42"/>
      <c r="O28" s="42"/>
      <c r="P28" s="42"/>
      <c r="Q28" s="42"/>
      <c r="R28" s="42"/>
      <c r="S28" s="42"/>
      <c r="T28" s="42"/>
      <c r="U28" s="42"/>
      <c r="V28" s="48"/>
      <c r="X28" s="16" t="str">
        <f t="shared" si="11"/>
        <v/>
      </c>
      <c r="Y28" s="16" t="str">
        <f t="shared" si="0"/>
        <v/>
      </c>
      <c r="Z28" s="16" t="str">
        <f t="shared" si="1"/>
        <v/>
      </c>
      <c r="AA28" s="16" t="str">
        <f>IFERROR(INDEX('Award Standards '!$D$5:$D$53,MATCH("Presidential|"&amp;$E28&amp;"|"&amp;$Z28,'Award Standards '!$J$5:$J$53,0)),"")</f>
        <v/>
      </c>
      <c r="AB28" s="16" t="str">
        <f>IFERROR(INDEX('Award Standards '!$E$5:$E$53,MATCH("Presidential|"&amp;$E28&amp;"|"&amp;$Z28,'Award Standards '!$J$5:$J$53,0)),"")</f>
        <v/>
      </c>
      <c r="AC28" s="16" t="str">
        <f>IFERROR(INDEX('Award Standards '!#REF!,MATCH("Presidential|"&amp;$E28&amp;"|"&amp;$Z28,'Award Standards '!$J$5:$J$53,0)),"")</f>
        <v/>
      </c>
      <c r="AD28" s="16" t="str">
        <f>IFERROR(INDEX('Award Standards '!$G$5:$G$53,MATCH("Presidential|"&amp;$E28&amp;"|"&amp;$Z28,'Award Standards '!$J$5:$J$53,0)),"")</f>
        <v/>
      </c>
      <c r="AE28" s="16" t="str">
        <f>IFERROR(INDEX('Award Standards '!$H$5:$H$53,MATCH("Presidential|"&amp;$E28&amp;"|"&amp;$Z28,'Award Standards '!$J$5:$J$53,0)),"")</f>
        <v/>
      </c>
      <c r="AF28" s="16" t="str">
        <f>IFERROR(INDEX('Award Standards '!$I$5:$I$53,MATCH("Presidential|"&amp;$E28&amp;"|"&amp;$Z28,'Award Standards '!$J$5:$J$53,0)),"")</f>
        <v/>
      </c>
      <c r="AG28" s="16" t="str">
        <f>IFERROR(INDEX('Award Standards '!$D$5:$D$53,MATCH("National|"&amp;$E28&amp;"|"&amp;$Z28,'Award Standards '!$J$5:$J$53,0)),"")</f>
        <v/>
      </c>
      <c r="AH28" s="16" t="str">
        <f>IFERROR(INDEX('Award Standards '!$E$5:$E$53,MATCH("National|"&amp;$E28&amp;"|"&amp;$Z28,'Award Standards '!$J$5:$J$53,0)),"")</f>
        <v/>
      </c>
      <c r="AI28" s="16" t="str">
        <f>IFERROR(INDEX('Award Standards '!#REF!,MATCH("National|"&amp;$E28&amp;"|"&amp;$Z28,'Award Standards '!$J$5:$J$53,0)),"")</f>
        <v/>
      </c>
      <c r="AJ28" s="16" t="str">
        <f>IFERROR(INDEX('Award Standards '!$G$5:$G$53,MATCH("National|"&amp;$E28&amp;"|"&amp;$Z28,'Award Standards '!$J$5:$J$53,0)),"")</f>
        <v/>
      </c>
      <c r="AK28" s="16" t="str">
        <f>IFERROR(INDEX('Award Standards '!$H$5:$H$53,MATCH("National|"&amp;$E28&amp;"|"&amp;$Z28,'Award Standards '!$J$5:$J$53,0)),"")</f>
        <v/>
      </c>
      <c r="AL28" s="16" t="str">
        <f>IFERROR(INDEX('Award Standards '!$I$5:$I$53,MATCH("National|"&amp;$E28&amp;"|"&amp;$Z28,'Award Standards '!$J$5:$J$53,0)),"")</f>
        <v/>
      </c>
      <c r="AM28" s="16" t="b">
        <f t="shared" si="8"/>
        <v>0</v>
      </c>
      <c r="AN28" s="16" t="b">
        <f t="shared" si="2"/>
        <v>0</v>
      </c>
      <c r="AO28" s="16" t="b">
        <f t="shared" si="3"/>
        <v>0</v>
      </c>
      <c r="AP28" s="16" t="b">
        <f t="shared" si="4"/>
        <v>0</v>
      </c>
      <c r="AQ28" s="16" t="b">
        <f t="shared" si="5"/>
        <v>0</v>
      </c>
      <c r="AR28" s="16" t="b">
        <f t="shared" si="6"/>
        <v>0</v>
      </c>
    </row>
    <row r="29" spans="1:44" ht="28.15" customHeight="1" x14ac:dyDescent="0.25">
      <c r="A29" s="35">
        <v>29</v>
      </c>
      <c r="B29" s="36"/>
      <c r="C29" s="35"/>
      <c r="D29" s="37"/>
      <c r="E29" s="36"/>
      <c r="F29" s="35"/>
      <c r="G29" s="38" t="str">
        <f t="shared" si="10"/>
        <v/>
      </c>
      <c r="H29" s="35"/>
      <c r="I29" s="35"/>
      <c r="J29" s="39"/>
      <c r="K29" s="35"/>
      <c r="L29" s="40"/>
      <c r="M29" s="35"/>
      <c r="N29" s="35"/>
      <c r="O29" s="35"/>
      <c r="P29" s="35"/>
      <c r="Q29" s="35"/>
      <c r="R29" s="35"/>
      <c r="S29" s="35"/>
      <c r="T29" s="35"/>
      <c r="U29" s="35"/>
      <c r="V29" s="41"/>
      <c r="X29" s="15" t="str">
        <f t="shared" si="11"/>
        <v/>
      </c>
      <c r="Y29" s="15" t="str">
        <f t="shared" si="0"/>
        <v/>
      </c>
      <c r="Z29" s="15" t="str">
        <f t="shared" si="1"/>
        <v/>
      </c>
      <c r="AA29" s="15" t="str">
        <f>IFERROR(INDEX('Award Standards '!$D$5:$D$53,MATCH("Presidential|"&amp;$E29&amp;"|"&amp;$Z29,'Award Standards '!$J$5:$J$53,0)),"")</f>
        <v/>
      </c>
      <c r="AB29" s="15" t="str">
        <f>IFERROR(INDEX('Award Standards '!$E$5:$E$53,MATCH("Presidential|"&amp;$E29&amp;"|"&amp;$Z29,'Award Standards '!$J$5:$J$53,0)),"")</f>
        <v/>
      </c>
      <c r="AC29" s="15" t="str">
        <f>IFERROR(INDEX('Award Standards '!#REF!,MATCH("Presidential|"&amp;$E29&amp;"|"&amp;$Z29,'Award Standards '!$J$5:$J$53,0)),"")</f>
        <v/>
      </c>
      <c r="AD29" s="15" t="str">
        <f>IFERROR(INDEX('Award Standards '!$G$5:$G$53,MATCH("Presidential|"&amp;$E29&amp;"|"&amp;$Z29,'Award Standards '!$J$5:$J$53,0)),"")</f>
        <v/>
      </c>
      <c r="AE29" s="15" t="str">
        <f>IFERROR(INDEX('Award Standards '!$H$5:$H$53,MATCH("Presidential|"&amp;$E29&amp;"|"&amp;$Z29,'Award Standards '!$J$5:$J$53,0)),"")</f>
        <v/>
      </c>
      <c r="AF29" s="15" t="str">
        <f>IFERROR(INDEX('Award Standards '!$I$5:$I$53,MATCH("Presidential|"&amp;$E29&amp;"|"&amp;$Z29,'Award Standards '!$J$5:$J$53,0)),"")</f>
        <v/>
      </c>
      <c r="AG29" s="15" t="str">
        <f>IFERROR(INDEX('Award Standards '!$D$5:$D$53,MATCH("National|"&amp;$E29&amp;"|"&amp;$Z29,'Award Standards '!$J$5:$J$53,0)),"")</f>
        <v/>
      </c>
      <c r="AH29" s="15" t="str">
        <f>IFERROR(INDEX('Award Standards '!$E$5:$E$53,MATCH("National|"&amp;$E29&amp;"|"&amp;$Z29,'Award Standards '!$J$5:$J$53,0)),"")</f>
        <v/>
      </c>
      <c r="AI29" s="15" t="str">
        <f>IFERROR(INDEX('Award Standards '!#REF!,MATCH("National|"&amp;$E29&amp;"|"&amp;$Z29,'Award Standards '!$J$5:$J$53,0)),"")</f>
        <v/>
      </c>
      <c r="AJ29" s="15" t="str">
        <f>IFERROR(INDEX('Award Standards '!$G$5:$G$53,MATCH("National|"&amp;$E29&amp;"|"&amp;$Z29,'Award Standards '!$J$5:$J$53,0)),"")</f>
        <v/>
      </c>
      <c r="AK29" s="15" t="str">
        <f>IFERROR(INDEX('Award Standards '!$H$5:$H$53,MATCH("National|"&amp;$E29&amp;"|"&amp;$Z29,'Award Standards '!$J$5:$J$53,0)),"")</f>
        <v/>
      </c>
      <c r="AL29" s="15" t="str">
        <f>IFERROR(INDEX('Award Standards '!$I$5:$I$53,MATCH("National|"&amp;$E29&amp;"|"&amp;$Z29,'Award Standards '!$J$5:$J$53,0)),"")</f>
        <v/>
      </c>
      <c r="AM29" s="15" t="b">
        <f t="shared" si="8"/>
        <v>0</v>
      </c>
      <c r="AN29" s="15" t="b">
        <f t="shared" si="2"/>
        <v>0</v>
      </c>
      <c r="AO29" s="15" t="b">
        <f t="shared" si="3"/>
        <v>0</v>
      </c>
      <c r="AP29" s="15" t="b">
        <f t="shared" si="4"/>
        <v>0</v>
      </c>
      <c r="AQ29" s="15" t="b">
        <f t="shared" si="5"/>
        <v>0</v>
      </c>
      <c r="AR29" s="15" t="b">
        <f t="shared" si="6"/>
        <v>0</v>
      </c>
    </row>
    <row r="30" spans="1:44" ht="28.15" customHeight="1" x14ac:dyDescent="0.25">
      <c r="A30" s="49">
        <v>30</v>
      </c>
      <c r="B30" s="50"/>
      <c r="C30" s="49"/>
      <c r="D30" s="51"/>
      <c r="E30" s="50"/>
      <c r="F30" s="49"/>
      <c r="G30" s="52" t="str">
        <f t="shared" si="10"/>
        <v/>
      </c>
      <c r="H30" s="49"/>
      <c r="I30" s="49"/>
      <c r="J30" s="53"/>
      <c r="K30" s="49"/>
      <c r="L30" s="54"/>
      <c r="M30" s="49"/>
      <c r="N30" s="49"/>
      <c r="O30" s="49"/>
      <c r="P30" s="49"/>
      <c r="Q30" s="49"/>
      <c r="R30" s="49"/>
      <c r="S30" s="49"/>
      <c r="T30" s="49"/>
      <c r="U30" s="49"/>
      <c r="V30" s="55"/>
      <c r="X30" s="16" t="str">
        <f t="shared" si="11"/>
        <v/>
      </c>
      <c r="Y30" s="16" t="str">
        <f t="shared" si="0"/>
        <v/>
      </c>
      <c r="Z30" s="16" t="str">
        <f t="shared" si="1"/>
        <v/>
      </c>
      <c r="AA30" s="16" t="str">
        <f>IFERROR(INDEX('Award Standards '!$D$5:$D$53,MATCH("Presidential|"&amp;$E30&amp;"|"&amp;$Z30,'Award Standards '!$J$5:$J$53,0)),"")</f>
        <v/>
      </c>
      <c r="AB30" s="16" t="str">
        <f>IFERROR(INDEX('Award Standards '!$E$5:$E$53,MATCH("Presidential|"&amp;$E30&amp;"|"&amp;$Z30,'Award Standards '!$J$5:$J$53,0)),"")</f>
        <v/>
      </c>
      <c r="AC30" s="16" t="str">
        <f>IFERROR(INDEX('Award Standards '!#REF!,MATCH("Presidential|"&amp;$E30&amp;"|"&amp;$Z30,'Award Standards '!$J$5:$J$53,0)),"")</f>
        <v/>
      </c>
      <c r="AD30" s="16" t="str">
        <f>IFERROR(INDEX('Award Standards '!$G$5:$G$53,MATCH("Presidential|"&amp;$E30&amp;"|"&amp;$Z30,'Award Standards '!$J$5:$J$53,0)),"")</f>
        <v/>
      </c>
      <c r="AE30" s="16" t="str">
        <f>IFERROR(INDEX('Award Standards '!$H$5:$H$53,MATCH("Presidential|"&amp;$E30&amp;"|"&amp;$Z30,'Award Standards '!$J$5:$J$53,0)),"")</f>
        <v/>
      </c>
      <c r="AF30" s="16" t="str">
        <f>IFERROR(INDEX('Award Standards '!$I$5:$I$53,MATCH("Presidential|"&amp;$E30&amp;"|"&amp;$Z30,'Award Standards '!$J$5:$J$53,0)),"")</f>
        <v/>
      </c>
      <c r="AG30" s="16" t="str">
        <f>IFERROR(INDEX('Award Standards '!$D$5:$D$53,MATCH("National|"&amp;$E30&amp;"|"&amp;$Z30,'Award Standards '!$J$5:$J$53,0)),"")</f>
        <v/>
      </c>
      <c r="AH30" s="16" t="str">
        <f>IFERROR(INDEX('Award Standards '!$E$5:$E$53,MATCH("National|"&amp;$E30&amp;"|"&amp;$Z30,'Award Standards '!$J$5:$J$53,0)),"")</f>
        <v/>
      </c>
      <c r="AI30" s="16" t="str">
        <f>IFERROR(INDEX('Award Standards '!#REF!,MATCH("National|"&amp;$E30&amp;"|"&amp;$Z30,'Award Standards '!$J$5:$J$53,0)),"")</f>
        <v/>
      </c>
      <c r="AJ30" s="16" t="str">
        <f>IFERROR(INDEX('Award Standards '!$G$5:$G$53,MATCH("National|"&amp;$E30&amp;"|"&amp;$Z30,'Award Standards '!$J$5:$J$53,0)),"")</f>
        <v/>
      </c>
      <c r="AK30" s="16" t="str">
        <f>IFERROR(INDEX('Award Standards '!$H$5:$H$53,MATCH("National|"&amp;$E30&amp;"|"&amp;$Z30,'Award Standards '!$J$5:$J$53,0)),"")</f>
        <v/>
      </c>
      <c r="AL30" s="16" t="str">
        <f>IFERROR(INDEX('Award Standards '!$I$5:$I$53,MATCH("National|"&amp;$E30&amp;"|"&amp;$Z30,'Award Standards '!$J$5:$J$53,0)),"")</f>
        <v/>
      </c>
      <c r="AM30" s="16" t="b">
        <f t="shared" si="8"/>
        <v>0</v>
      </c>
      <c r="AN30" s="16" t="b">
        <f t="shared" si="2"/>
        <v>0</v>
      </c>
      <c r="AO30" s="16" t="b">
        <f t="shared" si="3"/>
        <v>0</v>
      </c>
      <c r="AP30" s="16" t="b">
        <f t="shared" si="4"/>
        <v>0</v>
      </c>
      <c r="AQ30" s="16" t="b">
        <f t="shared" si="5"/>
        <v>0</v>
      </c>
      <c r="AR30" s="16" t="b">
        <f t="shared" si="6"/>
        <v>0</v>
      </c>
    </row>
  </sheetData>
  <mergeCells count="3">
    <mergeCell ref="A1:V1"/>
    <mergeCell ref="X1:AR1"/>
    <mergeCell ref="A2:V2"/>
  </mergeCells>
  <conditionalFormatting sqref="A7:V30">
    <cfRule type="expression" dxfId="18" priority="89">
      <formula>MOD(ROW(),2)=0</formula>
    </cfRule>
  </conditionalFormatting>
  <conditionalFormatting sqref="G4:G30">
    <cfRule type="expression" dxfId="17" priority="3">
      <formula>G4="Presidential"</formula>
    </cfRule>
    <cfRule type="expression" dxfId="16" priority="5">
      <formula>G4="National"</formula>
    </cfRule>
  </conditionalFormatting>
  <conditionalFormatting sqref="H4:H30">
    <cfRule type="expression" dxfId="15" priority="82">
      <formula>AND($I4&lt;&gt;"Yes",$H4&lt;&gt;"",$H4&gt;=$AA4)</formula>
    </cfRule>
    <cfRule type="expression" dxfId="14" priority="84">
      <formula>AND($I4&lt;&gt;"Yes",$H4&lt;&gt;"",$H4&gt;=$AG4,NOT($H4&gt;=$AA4))</formula>
    </cfRule>
  </conditionalFormatting>
  <conditionalFormatting sqref="J4:J30">
    <cfRule type="expression" dxfId="13" priority="85">
      <formula>AND($K4&lt;&gt;"Yes",$J4&lt;&gt;"",$J4&gt;=$AB4)</formula>
    </cfRule>
    <cfRule type="expression" dxfId="12" priority="86">
      <formula>AND($K4&lt;&gt;"Yes",$J4&lt;&gt;"",$J4&gt;=$AH4,NOT($J4&gt;=$AB4))</formula>
    </cfRule>
  </conditionalFormatting>
  <conditionalFormatting sqref="L4:L30">
    <cfRule type="expression" dxfId="11" priority="87">
      <formula>AND($N4&lt;&gt;"Yes",$Y4&lt;&gt;"",$Y4&lt;=$AC4)</formula>
    </cfRule>
    <cfRule type="expression" dxfId="10" priority="88">
      <formula>AND($N4&lt;&gt;"Yes",$Y4&lt;&gt;"",$Y4&lt;=$AI4,NOT($Y4&lt;=$AC4))</formula>
    </cfRule>
  </conditionalFormatting>
  <conditionalFormatting sqref="O4:O30">
    <cfRule type="expression" dxfId="9" priority="77">
      <formula>AND($P4&lt;&gt;"Yes",$O4&lt;&gt;"",$O4&gt;=$AD4)</formula>
    </cfRule>
    <cfRule type="expression" dxfId="8" priority="78">
      <formula>AND($P4&lt;&gt;"Yes",$O4&lt;&gt;"",$O4&gt;=$AJ4,NOT($O4&gt;=$AD4))</formula>
    </cfRule>
  </conditionalFormatting>
  <conditionalFormatting sqref="Q4:Q30">
    <cfRule type="expression" dxfId="7" priority="79">
      <formula>AND($R4&lt;&gt;"Yes",$Q4&lt;&gt;"",$Q4&gt;=$AK4,NOT($Q4&gt;=$AE4))</formula>
    </cfRule>
    <cfRule type="expression" dxfId="6" priority="80">
      <formula>AND($R4&lt;&gt;"Yes",$Q4&lt;&gt;"",$Q4&gt;=$AE4)</formula>
    </cfRule>
  </conditionalFormatting>
  <conditionalFormatting sqref="S4 S5:T30">
    <cfRule type="expression" dxfId="5" priority="6">
      <formula>AND($U4&lt;&gt;"Yes",$S4&lt;&gt;"",$S4&gt;=$AF4)</formula>
    </cfRule>
    <cfRule type="expression" dxfId="4" priority="76">
      <formula>AND($U4&lt;&gt;"Yes",$S4&lt;&gt;"",$S4&gt;=$AL4,NOT($S4&gt;=$AF4))</formula>
    </cfRule>
  </conditionalFormatting>
  <conditionalFormatting sqref="T4">
    <cfRule type="expression" dxfId="3" priority="1">
      <formula>AND($P4&lt;&gt;"Yes",$O4&lt;&gt;"",$O4&gt;=$AD4)</formula>
    </cfRule>
    <cfRule type="expression" dxfId="2" priority="2">
      <formula>AND($P4&lt;&gt;"Yes",$O4&lt;&gt;"",$O4&gt;=$AJ4,NOT($O4&gt;=$AD4))</formula>
    </cfRule>
  </conditionalFormatting>
  <dataValidations count="4">
    <dataValidation type="list" allowBlank="1" errorTitle="Invalid entry" error="Please select Male or Female from the dropdown." sqref="E4:E30" xr:uid="{00000000-0002-0000-0000-000000000000}">
      <formula1>"Male,Female"</formula1>
      <formula2>0</formula2>
    </dataValidation>
    <dataValidation type="list" allowBlank="1" errorTitle="Invalid entry" error="Please select Yes or No from the dropdown." sqref="R4:R30 P4:P30 I4:I30 K4:K30 N4:N30 U4:U30" xr:uid="{00000000-0002-0000-0000-000001000000}">
      <formula1>"No,Yes"</formula1>
      <formula2>0</formula2>
    </dataValidation>
    <dataValidation type="list" allowBlank="1" showInputMessage="1" showErrorMessage="1" sqref="M4:M30" xr:uid="{1FF1C27A-427F-4DB7-95F8-9FA2B09D6A36}">
      <formula1>"Run, Walk, Wheel"</formula1>
    </dataValidation>
    <dataValidation type="list" allowBlank="1" showInputMessage="1" showErrorMessage="1" sqref="T4:T30" xr:uid="{1C524545-3985-40F2-A5E5-A781A7F5F2B2}">
      <formula1>"Pull-Up, Chin-Up"</formula1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zoomScale="80" zoomScaleNormal="80" workbookViewId="0">
      <selection activeCell="F17" sqref="F17"/>
    </sheetView>
  </sheetViews>
  <sheetFormatPr defaultColWidth="8.7109375" defaultRowHeight="18" customHeight="1" x14ac:dyDescent="0.25"/>
  <cols>
    <col min="1" max="1" width="16.7109375" style="8" customWidth="1"/>
    <col min="2" max="2" width="11.42578125" style="8" customWidth="1"/>
    <col min="3" max="3" width="12.7109375" style="1" customWidth="1"/>
    <col min="4" max="6" width="24.7109375" style="1" customWidth="1"/>
    <col min="7" max="7" width="32.7109375" style="1" customWidth="1"/>
    <col min="8" max="9" width="24.7109375" style="1" customWidth="1"/>
    <col min="10" max="10" width="40.7109375" style="8" customWidth="1"/>
    <col min="11" max="16384" width="8.7109375" style="1"/>
  </cols>
  <sheetData>
    <row r="1" spans="1:10" s="6" customFormat="1" ht="39" customHeight="1" x14ac:dyDescent="0.35">
      <c r="A1" s="23" t="s">
        <v>44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5" customFormat="1" ht="55.15" customHeight="1" x14ac:dyDescent="0.25">
      <c r="A2" s="27" t="s">
        <v>109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s="10" customFormat="1" ht="48" customHeight="1" x14ac:dyDescent="0.25">
      <c r="A3" s="11" t="s">
        <v>45</v>
      </c>
      <c r="B3" s="11" t="s">
        <v>6</v>
      </c>
      <c r="C3" s="12" t="s">
        <v>7</v>
      </c>
      <c r="D3" s="12" t="s">
        <v>96</v>
      </c>
      <c r="E3" s="12" t="s">
        <v>11</v>
      </c>
      <c r="F3" s="12" t="s">
        <v>103</v>
      </c>
      <c r="G3" s="12" t="s">
        <v>95</v>
      </c>
      <c r="H3" s="12" t="s">
        <v>97</v>
      </c>
      <c r="I3" s="12" t="s">
        <v>110</v>
      </c>
      <c r="J3" s="11" t="s">
        <v>46</v>
      </c>
    </row>
    <row r="4" spans="1:10" s="10" customFormat="1" ht="36" customHeight="1" x14ac:dyDescent="0.25">
      <c r="A4" s="17" t="s">
        <v>47</v>
      </c>
      <c r="B4" s="18"/>
      <c r="C4" s="18"/>
      <c r="D4" s="18"/>
      <c r="E4" s="18"/>
      <c r="F4" s="18"/>
      <c r="G4" s="18"/>
      <c r="H4" s="18"/>
      <c r="I4" s="18"/>
      <c r="J4" s="19"/>
    </row>
    <row r="5" spans="1:10" ht="28.15" customHeight="1" x14ac:dyDescent="0.25">
      <c r="A5" s="7" t="s">
        <v>48</v>
      </c>
      <c r="B5" s="7" t="s">
        <v>35</v>
      </c>
      <c r="C5" s="2">
        <v>6</v>
      </c>
      <c r="D5" s="2">
        <v>33</v>
      </c>
      <c r="E5" s="2">
        <v>73</v>
      </c>
      <c r="F5" s="2" t="s">
        <v>49</v>
      </c>
      <c r="G5" s="2">
        <v>27</v>
      </c>
      <c r="H5" s="2">
        <v>9</v>
      </c>
      <c r="I5" s="2">
        <v>2</v>
      </c>
      <c r="J5" s="7" t="str">
        <f t="shared" ref="J5:J53" si="0">A5&amp;"|"&amp;B5&amp;"|"&amp;C5</f>
        <v>Presidential|Male|6</v>
      </c>
    </row>
    <row r="6" spans="1:10" ht="28.15" customHeight="1" x14ac:dyDescent="0.25">
      <c r="A6" s="7" t="s">
        <v>48</v>
      </c>
      <c r="B6" s="7" t="s">
        <v>35</v>
      </c>
      <c r="C6" s="2">
        <v>7</v>
      </c>
      <c r="D6" s="2">
        <v>36</v>
      </c>
      <c r="E6" s="2">
        <v>90</v>
      </c>
      <c r="F6" s="2" t="s">
        <v>50</v>
      </c>
      <c r="G6" s="2">
        <v>32</v>
      </c>
      <c r="H6" s="2">
        <v>14</v>
      </c>
      <c r="I6" s="2">
        <v>4</v>
      </c>
      <c r="J6" s="7" t="str">
        <f t="shared" si="0"/>
        <v>Presidential|Male|7</v>
      </c>
    </row>
    <row r="7" spans="1:10" ht="28.15" customHeight="1" x14ac:dyDescent="0.25">
      <c r="A7" s="7" t="s">
        <v>48</v>
      </c>
      <c r="B7" s="7" t="s">
        <v>35</v>
      </c>
      <c r="C7" s="2">
        <v>8</v>
      </c>
      <c r="D7" s="2">
        <v>40</v>
      </c>
      <c r="E7" s="2">
        <v>95</v>
      </c>
      <c r="F7" s="2" t="s">
        <v>51</v>
      </c>
      <c r="G7" s="2">
        <v>39</v>
      </c>
      <c r="H7" s="2">
        <v>17</v>
      </c>
      <c r="I7" s="2">
        <v>5</v>
      </c>
      <c r="J7" s="7" t="str">
        <f t="shared" si="0"/>
        <v>Presidential|Male|8</v>
      </c>
    </row>
    <row r="8" spans="1:10" ht="28.15" customHeight="1" x14ac:dyDescent="0.25">
      <c r="A8" s="7" t="s">
        <v>48</v>
      </c>
      <c r="B8" s="7" t="s">
        <v>35</v>
      </c>
      <c r="C8" s="2">
        <v>9</v>
      </c>
      <c r="D8" s="2">
        <v>41</v>
      </c>
      <c r="E8" s="2">
        <v>109</v>
      </c>
      <c r="F8" s="2" t="s">
        <v>52</v>
      </c>
      <c r="G8" s="2">
        <v>47</v>
      </c>
      <c r="H8" s="2">
        <v>18</v>
      </c>
      <c r="I8" s="2">
        <v>5</v>
      </c>
      <c r="J8" s="7" t="str">
        <f t="shared" si="0"/>
        <v>Presidential|Male|9</v>
      </c>
    </row>
    <row r="9" spans="1:10" ht="28.15" customHeight="1" x14ac:dyDescent="0.25">
      <c r="A9" s="7" t="s">
        <v>48</v>
      </c>
      <c r="B9" s="7" t="s">
        <v>35</v>
      </c>
      <c r="C9" s="2">
        <v>10</v>
      </c>
      <c r="D9" s="2">
        <v>45</v>
      </c>
      <c r="E9" s="2">
        <v>119</v>
      </c>
      <c r="F9" s="2" t="s">
        <v>53</v>
      </c>
      <c r="G9" s="2">
        <v>55</v>
      </c>
      <c r="H9" s="2">
        <v>22</v>
      </c>
      <c r="I9" s="2">
        <v>6</v>
      </c>
      <c r="J9" s="7" t="str">
        <f t="shared" si="0"/>
        <v>Presidential|Male|10</v>
      </c>
    </row>
    <row r="10" spans="1:10" ht="28.15" customHeight="1" x14ac:dyDescent="0.25">
      <c r="A10" s="7" t="s">
        <v>48</v>
      </c>
      <c r="B10" s="7" t="s">
        <v>35</v>
      </c>
      <c r="C10" s="2">
        <v>11</v>
      </c>
      <c r="D10" s="2">
        <v>47</v>
      </c>
      <c r="E10" s="2">
        <v>119</v>
      </c>
      <c r="F10" s="2" t="s">
        <v>54</v>
      </c>
      <c r="G10" s="2">
        <v>60</v>
      </c>
      <c r="H10" s="2">
        <v>27</v>
      </c>
      <c r="I10" s="2">
        <v>6</v>
      </c>
      <c r="J10" s="7" t="str">
        <f t="shared" si="0"/>
        <v>Presidential|Male|11</v>
      </c>
    </row>
    <row r="11" spans="1:10" ht="28.15" customHeight="1" x14ac:dyDescent="0.25">
      <c r="A11" s="7" t="s">
        <v>48</v>
      </c>
      <c r="B11" s="7" t="s">
        <v>35</v>
      </c>
      <c r="C11" s="2">
        <v>12</v>
      </c>
      <c r="D11" s="2">
        <v>50</v>
      </c>
      <c r="E11" s="2">
        <v>127</v>
      </c>
      <c r="F11" s="2" t="s">
        <v>55</v>
      </c>
      <c r="G11" s="2">
        <v>65</v>
      </c>
      <c r="H11" s="2">
        <v>31</v>
      </c>
      <c r="I11" s="2">
        <v>7</v>
      </c>
      <c r="J11" s="7" t="str">
        <f t="shared" si="0"/>
        <v>Presidential|Male|12</v>
      </c>
    </row>
    <row r="12" spans="1:10" ht="28.15" customHeight="1" x14ac:dyDescent="0.25">
      <c r="A12" s="7" t="s">
        <v>48</v>
      </c>
      <c r="B12" s="7" t="s">
        <v>35</v>
      </c>
      <c r="C12" s="2">
        <v>13</v>
      </c>
      <c r="D12" s="2">
        <v>53</v>
      </c>
      <c r="E12" s="2">
        <v>134</v>
      </c>
      <c r="F12" s="2" t="s">
        <v>56</v>
      </c>
      <c r="G12" s="2">
        <v>70</v>
      </c>
      <c r="H12" s="2">
        <v>39</v>
      </c>
      <c r="I12" s="2">
        <v>7</v>
      </c>
      <c r="J12" s="7" t="str">
        <f t="shared" si="0"/>
        <v>Presidential|Male|13</v>
      </c>
    </row>
    <row r="13" spans="1:10" ht="28.15" customHeight="1" x14ac:dyDescent="0.25">
      <c r="A13" s="7" t="s">
        <v>48</v>
      </c>
      <c r="B13" s="7" t="s">
        <v>35</v>
      </c>
      <c r="C13" s="2">
        <v>14</v>
      </c>
      <c r="D13" s="2">
        <v>56</v>
      </c>
      <c r="E13" s="2">
        <v>134</v>
      </c>
      <c r="F13" s="2" t="s">
        <v>57</v>
      </c>
      <c r="G13" s="2">
        <v>75</v>
      </c>
      <c r="H13" s="2">
        <v>40</v>
      </c>
      <c r="I13" s="2">
        <v>10</v>
      </c>
      <c r="J13" s="7" t="str">
        <f t="shared" si="0"/>
        <v>Presidential|Male|14</v>
      </c>
    </row>
    <row r="14" spans="1:10" ht="28.15" customHeight="1" x14ac:dyDescent="0.25">
      <c r="A14" s="7" t="s">
        <v>48</v>
      </c>
      <c r="B14" s="7" t="s">
        <v>35</v>
      </c>
      <c r="C14" s="2">
        <v>15</v>
      </c>
      <c r="D14" s="2">
        <v>57</v>
      </c>
      <c r="E14" s="2">
        <v>156</v>
      </c>
      <c r="F14" s="2" t="s">
        <v>58</v>
      </c>
      <c r="G14" s="2">
        <v>81</v>
      </c>
      <c r="H14" s="2">
        <v>42</v>
      </c>
      <c r="I14" s="2">
        <v>11</v>
      </c>
      <c r="J14" s="7" t="str">
        <f t="shared" si="0"/>
        <v>Presidential|Male|15</v>
      </c>
    </row>
    <row r="15" spans="1:10" ht="28.15" customHeight="1" x14ac:dyDescent="0.25">
      <c r="A15" s="7" t="s">
        <v>48</v>
      </c>
      <c r="B15" s="7" t="s">
        <v>35</v>
      </c>
      <c r="C15" s="2">
        <v>16</v>
      </c>
      <c r="D15" s="2">
        <v>57</v>
      </c>
      <c r="E15" s="2">
        <v>156</v>
      </c>
      <c r="F15" s="2" t="s">
        <v>59</v>
      </c>
      <c r="G15" s="2">
        <v>84</v>
      </c>
      <c r="H15" s="2">
        <v>44</v>
      </c>
      <c r="I15" s="2">
        <v>11</v>
      </c>
      <c r="J15" s="7" t="str">
        <f t="shared" si="0"/>
        <v>Presidential|Male|16</v>
      </c>
    </row>
    <row r="16" spans="1:10" ht="28.15" customHeight="1" x14ac:dyDescent="0.25">
      <c r="A16" s="7" t="s">
        <v>48</v>
      </c>
      <c r="B16" s="7" t="s">
        <v>35</v>
      </c>
      <c r="C16" s="2">
        <v>17</v>
      </c>
      <c r="D16" s="2">
        <v>57</v>
      </c>
      <c r="E16" s="2">
        <v>156</v>
      </c>
      <c r="F16" s="2" t="s">
        <v>60</v>
      </c>
      <c r="G16" s="2">
        <v>84</v>
      </c>
      <c r="H16" s="2">
        <v>53</v>
      </c>
      <c r="I16" s="2">
        <v>13</v>
      </c>
      <c r="J16" s="7" t="str">
        <f t="shared" si="0"/>
        <v>Presidential|Male|17</v>
      </c>
    </row>
    <row r="17" spans="1:11" ht="28.15" customHeight="1" x14ac:dyDescent="0.25">
      <c r="A17" s="7" t="s">
        <v>48</v>
      </c>
      <c r="B17" s="7" t="s">
        <v>41</v>
      </c>
      <c r="C17" s="2">
        <v>6</v>
      </c>
      <c r="D17" s="2">
        <v>32</v>
      </c>
      <c r="E17" s="2">
        <v>71</v>
      </c>
      <c r="F17" s="2" t="s">
        <v>61</v>
      </c>
      <c r="G17" s="2">
        <v>22</v>
      </c>
      <c r="H17" s="2">
        <v>9</v>
      </c>
      <c r="I17" s="2">
        <v>2</v>
      </c>
      <c r="J17" s="7" t="str">
        <f t="shared" si="0"/>
        <v>Presidential|Female|6</v>
      </c>
    </row>
    <row r="18" spans="1:11" ht="28.15" customHeight="1" x14ac:dyDescent="0.25">
      <c r="A18" s="7" t="s">
        <v>48</v>
      </c>
      <c r="B18" s="7" t="s">
        <v>41</v>
      </c>
      <c r="C18" s="2">
        <v>7</v>
      </c>
      <c r="D18" s="2">
        <v>34</v>
      </c>
      <c r="E18" s="2">
        <v>92</v>
      </c>
      <c r="F18" s="2" t="s">
        <v>62</v>
      </c>
      <c r="G18" s="2">
        <v>25</v>
      </c>
      <c r="H18" s="2">
        <v>14</v>
      </c>
      <c r="I18" s="2">
        <v>2</v>
      </c>
      <c r="J18" s="7" t="str">
        <f t="shared" si="0"/>
        <v>Presidential|Female|7</v>
      </c>
    </row>
    <row r="19" spans="1:11" ht="28.15" customHeight="1" x14ac:dyDescent="0.25">
      <c r="A19" s="7" t="s">
        <v>48</v>
      </c>
      <c r="B19" s="7" t="s">
        <v>41</v>
      </c>
      <c r="C19" s="2">
        <v>8</v>
      </c>
      <c r="D19" s="2">
        <v>38</v>
      </c>
      <c r="E19" s="2">
        <v>92</v>
      </c>
      <c r="F19" s="2" t="s">
        <v>63</v>
      </c>
      <c r="G19" s="2">
        <v>29</v>
      </c>
      <c r="H19" s="2">
        <v>17</v>
      </c>
      <c r="I19" s="2">
        <v>2</v>
      </c>
      <c r="J19" s="7" t="str">
        <f t="shared" si="0"/>
        <v>Presidential|Female|8</v>
      </c>
    </row>
    <row r="20" spans="1:11" ht="28.15" customHeight="1" x14ac:dyDescent="0.25">
      <c r="A20" s="7" t="s">
        <v>48</v>
      </c>
      <c r="B20" s="7" t="s">
        <v>41</v>
      </c>
      <c r="C20" s="2">
        <v>9</v>
      </c>
      <c r="D20" s="2">
        <v>39</v>
      </c>
      <c r="E20" s="2">
        <v>105</v>
      </c>
      <c r="F20" s="2" t="s">
        <v>64</v>
      </c>
      <c r="G20" s="2">
        <v>35</v>
      </c>
      <c r="H20" s="2">
        <v>18</v>
      </c>
      <c r="I20" s="2">
        <v>2</v>
      </c>
      <c r="J20" s="7" t="str">
        <f t="shared" si="0"/>
        <v>Presidential|Female|9</v>
      </c>
    </row>
    <row r="21" spans="1:11" ht="28.15" customHeight="1" x14ac:dyDescent="0.25">
      <c r="A21" s="7" t="s">
        <v>48</v>
      </c>
      <c r="B21" s="7" t="s">
        <v>41</v>
      </c>
      <c r="C21" s="2">
        <v>10</v>
      </c>
      <c r="D21" s="2">
        <v>40</v>
      </c>
      <c r="E21" s="2">
        <v>105</v>
      </c>
      <c r="F21" s="2" t="s">
        <v>65</v>
      </c>
      <c r="G21" s="2">
        <v>41</v>
      </c>
      <c r="H21" s="2">
        <v>20</v>
      </c>
      <c r="I21" s="2">
        <v>3</v>
      </c>
      <c r="J21" s="7" t="str">
        <f t="shared" si="0"/>
        <v>Presidential|Female|10</v>
      </c>
    </row>
    <row r="22" spans="1:11" ht="28.15" customHeight="1" x14ac:dyDescent="0.25">
      <c r="A22" s="7" t="s">
        <v>48</v>
      </c>
      <c r="B22" s="7" t="s">
        <v>41</v>
      </c>
      <c r="C22" s="2">
        <v>11</v>
      </c>
      <c r="D22" s="2">
        <v>42</v>
      </c>
      <c r="E22" s="2">
        <v>105</v>
      </c>
      <c r="F22" s="2" t="s">
        <v>66</v>
      </c>
      <c r="G22" s="2">
        <v>46</v>
      </c>
      <c r="H22" s="2">
        <v>20</v>
      </c>
      <c r="I22" s="2">
        <v>3</v>
      </c>
      <c r="J22" s="7" t="str">
        <f t="shared" si="0"/>
        <v>Presidential|Female|11</v>
      </c>
    </row>
    <row r="23" spans="1:11" ht="28.15" customHeight="1" x14ac:dyDescent="0.25">
      <c r="A23" s="7" t="s">
        <v>48</v>
      </c>
      <c r="B23" s="7" t="s">
        <v>41</v>
      </c>
      <c r="C23" s="2">
        <v>12</v>
      </c>
      <c r="D23" s="2">
        <v>45</v>
      </c>
      <c r="E23" s="2">
        <v>127</v>
      </c>
      <c r="F23" s="2" t="s">
        <v>67</v>
      </c>
      <c r="G23" s="2">
        <v>49</v>
      </c>
      <c r="H23" s="2">
        <v>20</v>
      </c>
      <c r="I23" s="2">
        <v>3</v>
      </c>
      <c r="J23" s="7" t="str">
        <f t="shared" si="0"/>
        <v>Presidential|Female|12</v>
      </c>
    </row>
    <row r="24" spans="1:11" ht="28.15" customHeight="1" x14ac:dyDescent="0.25">
      <c r="A24" s="7" t="s">
        <v>48</v>
      </c>
      <c r="B24" s="7" t="s">
        <v>41</v>
      </c>
      <c r="C24" s="2">
        <v>13</v>
      </c>
      <c r="D24" s="2">
        <v>46</v>
      </c>
      <c r="E24" s="2">
        <v>127</v>
      </c>
      <c r="F24" s="2" t="s">
        <v>68</v>
      </c>
      <c r="G24" s="2">
        <v>50</v>
      </c>
      <c r="H24" s="2">
        <v>21</v>
      </c>
      <c r="I24" s="2">
        <v>3</v>
      </c>
      <c r="J24" s="7" t="str">
        <f t="shared" si="0"/>
        <v>Presidential|Female|13</v>
      </c>
    </row>
    <row r="25" spans="1:11" ht="28.15" customHeight="1" x14ac:dyDescent="0.25">
      <c r="A25" s="7" t="s">
        <v>48</v>
      </c>
      <c r="B25" s="7" t="s">
        <v>41</v>
      </c>
      <c r="C25" s="2">
        <v>14</v>
      </c>
      <c r="D25" s="2">
        <v>47</v>
      </c>
      <c r="E25" s="2">
        <v>134</v>
      </c>
      <c r="F25" s="2" t="s">
        <v>69</v>
      </c>
      <c r="G25" s="2">
        <v>50</v>
      </c>
      <c r="H25" s="2">
        <v>21</v>
      </c>
      <c r="I25" s="2">
        <v>3</v>
      </c>
      <c r="J25" s="7" t="str">
        <f t="shared" si="0"/>
        <v>Presidential|Female|14</v>
      </c>
    </row>
    <row r="26" spans="1:11" ht="28.15" customHeight="1" x14ac:dyDescent="0.25">
      <c r="A26" s="7" t="s">
        <v>48</v>
      </c>
      <c r="B26" s="7" t="s">
        <v>41</v>
      </c>
      <c r="C26" s="2">
        <v>15</v>
      </c>
      <c r="D26" s="2">
        <v>48</v>
      </c>
      <c r="E26" s="2">
        <v>145</v>
      </c>
      <c r="F26" s="2" t="s">
        <v>69</v>
      </c>
      <c r="G26" s="2">
        <v>50</v>
      </c>
      <c r="H26" s="2">
        <v>21</v>
      </c>
      <c r="I26" s="2">
        <v>3</v>
      </c>
      <c r="J26" s="7" t="str">
        <f t="shared" si="0"/>
        <v>Presidential|Female|15</v>
      </c>
    </row>
    <row r="27" spans="1:11" ht="28.15" customHeight="1" x14ac:dyDescent="0.25">
      <c r="A27" s="7" t="s">
        <v>48</v>
      </c>
      <c r="B27" s="7" t="s">
        <v>41</v>
      </c>
      <c r="C27" s="2">
        <v>16</v>
      </c>
      <c r="D27" s="2">
        <v>48</v>
      </c>
      <c r="E27" s="2">
        <v>145</v>
      </c>
      <c r="F27" s="2" t="s">
        <v>69</v>
      </c>
      <c r="G27" s="2">
        <v>50</v>
      </c>
      <c r="H27" s="2">
        <v>24</v>
      </c>
      <c r="I27" s="2">
        <v>3</v>
      </c>
      <c r="J27" s="7" t="str">
        <f t="shared" si="0"/>
        <v>Presidential|Female|16</v>
      </c>
    </row>
    <row r="28" spans="1:11" ht="28.15" customHeight="1" x14ac:dyDescent="0.25">
      <c r="A28" s="7" t="s">
        <v>48</v>
      </c>
      <c r="B28" s="7" t="s">
        <v>41</v>
      </c>
      <c r="C28" s="2">
        <v>17</v>
      </c>
      <c r="D28" s="2">
        <v>48</v>
      </c>
      <c r="E28" s="2">
        <v>145</v>
      </c>
      <c r="F28" s="2" t="s">
        <v>69</v>
      </c>
      <c r="G28" s="2">
        <v>50</v>
      </c>
      <c r="H28" s="2">
        <v>25</v>
      </c>
      <c r="I28" s="2">
        <v>3</v>
      </c>
      <c r="J28" s="7" t="str">
        <f t="shared" si="0"/>
        <v>Presidential|Female|17</v>
      </c>
      <c r="K28" s="1" t="s">
        <v>70</v>
      </c>
    </row>
    <row r="29" spans="1:11" s="3" customFormat="1" ht="36" customHeight="1" x14ac:dyDescent="0.3">
      <c r="A29" s="20" t="s">
        <v>71</v>
      </c>
      <c r="B29" s="21"/>
      <c r="C29" s="21"/>
      <c r="D29" s="21"/>
      <c r="E29" s="21"/>
      <c r="F29" s="21"/>
      <c r="G29" s="21"/>
      <c r="H29" s="21"/>
      <c r="I29" s="21"/>
      <c r="J29" s="22"/>
    </row>
    <row r="30" spans="1:11" ht="28.15" customHeight="1" x14ac:dyDescent="0.25">
      <c r="A30" s="7" t="s">
        <v>72</v>
      </c>
      <c r="B30" s="7" t="s">
        <v>35</v>
      </c>
      <c r="C30" s="2">
        <v>6</v>
      </c>
      <c r="D30" s="2">
        <v>22</v>
      </c>
      <c r="E30" s="2">
        <v>42</v>
      </c>
      <c r="F30" s="2" t="s">
        <v>73</v>
      </c>
      <c r="G30" s="2">
        <v>10</v>
      </c>
      <c r="H30" s="2">
        <v>7</v>
      </c>
      <c r="I30" s="2">
        <v>1</v>
      </c>
      <c r="J30" s="7" t="str">
        <f t="shared" si="0"/>
        <v>National|Male|6</v>
      </c>
    </row>
    <row r="31" spans="1:11" ht="28.15" customHeight="1" x14ac:dyDescent="0.25">
      <c r="A31" s="7" t="s">
        <v>72</v>
      </c>
      <c r="B31" s="7" t="s">
        <v>35</v>
      </c>
      <c r="C31" s="2">
        <v>7</v>
      </c>
      <c r="D31" s="2">
        <v>28</v>
      </c>
      <c r="E31" s="2">
        <v>50</v>
      </c>
      <c r="F31" s="2" t="s">
        <v>74</v>
      </c>
      <c r="G31" s="2">
        <v>14</v>
      </c>
      <c r="H31" s="2">
        <v>8</v>
      </c>
      <c r="I31" s="2">
        <v>1</v>
      </c>
      <c r="J31" s="7" t="str">
        <f t="shared" si="0"/>
        <v>National|Male|7</v>
      </c>
    </row>
    <row r="32" spans="1:11" ht="28.15" customHeight="1" x14ac:dyDescent="0.25">
      <c r="A32" s="7" t="s">
        <v>72</v>
      </c>
      <c r="B32" s="7" t="s">
        <v>35</v>
      </c>
      <c r="C32" s="2">
        <v>8</v>
      </c>
      <c r="D32" s="2">
        <v>31</v>
      </c>
      <c r="E32" s="2">
        <v>63</v>
      </c>
      <c r="F32" s="2" t="s">
        <v>75</v>
      </c>
      <c r="G32" s="2">
        <v>19</v>
      </c>
      <c r="H32" s="2">
        <v>9</v>
      </c>
      <c r="I32" s="2">
        <v>1</v>
      </c>
      <c r="J32" s="7" t="str">
        <f t="shared" si="0"/>
        <v>National|Male|8</v>
      </c>
    </row>
    <row r="33" spans="1:10" ht="28.15" customHeight="1" x14ac:dyDescent="0.25">
      <c r="A33" s="7" t="s">
        <v>72</v>
      </c>
      <c r="B33" s="7" t="s">
        <v>35</v>
      </c>
      <c r="C33" s="2">
        <v>9</v>
      </c>
      <c r="D33" s="2">
        <v>32</v>
      </c>
      <c r="E33" s="2">
        <v>63</v>
      </c>
      <c r="F33" s="2" t="s">
        <v>76</v>
      </c>
      <c r="G33" s="2">
        <v>23</v>
      </c>
      <c r="H33" s="2">
        <v>12</v>
      </c>
      <c r="I33" s="2">
        <v>2</v>
      </c>
      <c r="J33" s="7" t="str">
        <f t="shared" si="0"/>
        <v>National|Male|9</v>
      </c>
    </row>
    <row r="34" spans="1:10" ht="28.15" customHeight="1" x14ac:dyDescent="0.25">
      <c r="A34" s="7" t="s">
        <v>72</v>
      </c>
      <c r="B34" s="7" t="s">
        <v>35</v>
      </c>
      <c r="C34" s="2">
        <v>10</v>
      </c>
      <c r="D34" s="2">
        <v>35</v>
      </c>
      <c r="E34" s="2">
        <v>65</v>
      </c>
      <c r="F34" s="2" t="s">
        <v>77</v>
      </c>
      <c r="G34" s="2">
        <v>26</v>
      </c>
      <c r="H34" s="2">
        <v>14</v>
      </c>
      <c r="I34" s="2">
        <v>2</v>
      </c>
      <c r="J34" s="7" t="str">
        <f t="shared" si="0"/>
        <v>National|Male|10</v>
      </c>
    </row>
    <row r="35" spans="1:10" ht="28.15" customHeight="1" x14ac:dyDescent="0.25">
      <c r="A35" s="7" t="s">
        <v>72</v>
      </c>
      <c r="B35" s="7" t="s">
        <v>35</v>
      </c>
      <c r="C35" s="2">
        <v>11</v>
      </c>
      <c r="D35" s="2">
        <v>37</v>
      </c>
      <c r="E35" s="2">
        <v>71</v>
      </c>
      <c r="F35" s="2" t="s">
        <v>78</v>
      </c>
      <c r="G35" s="2">
        <v>31</v>
      </c>
      <c r="H35" s="2">
        <v>15</v>
      </c>
      <c r="I35" s="2">
        <v>2</v>
      </c>
      <c r="J35" s="7" t="str">
        <f t="shared" si="0"/>
        <v>National|Male|11</v>
      </c>
    </row>
    <row r="36" spans="1:10" ht="28.15" customHeight="1" x14ac:dyDescent="0.25">
      <c r="A36" s="7" t="s">
        <v>72</v>
      </c>
      <c r="B36" s="7" t="s">
        <v>35</v>
      </c>
      <c r="C36" s="2">
        <v>12</v>
      </c>
      <c r="D36" s="2">
        <v>40</v>
      </c>
      <c r="E36" s="2">
        <v>71</v>
      </c>
      <c r="F36" s="2" t="s">
        <v>79</v>
      </c>
      <c r="G36" s="2">
        <v>37</v>
      </c>
      <c r="H36" s="2">
        <v>18</v>
      </c>
      <c r="I36" s="2">
        <v>2</v>
      </c>
      <c r="J36" s="7" t="str">
        <f t="shared" si="0"/>
        <v>National|Male|12</v>
      </c>
    </row>
    <row r="37" spans="1:10" ht="28.15" customHeight="1" x14ac:dyDescent="0.25">
      <c r="A37" s="7" t="s">
        <v>72</v>
      </c>
      <c r="B37" s="7" t="s">
        <v>35</v>
      </c>
      <c r="C37" s="2">
        <v>13</v>
      </c>
      <c r="D37" s="2">
        <v>42</v>
      </c>
      <c r="E37" s="2">
        <v>83</v>
      </c>
      <c r="F37" s="2" t="s">
        <v>80</v>
      </c>
      <c r="G37" s="2">
        <v>42</v>
      </c>
      <c r="H37" s="2">
        <v>24</v>
      </c>
      <c r="I37" s="2">
        <v>3</v>
      </c>
      <c r="J37" s="7" t="str">
        <f t="shared" si="0"/>
        <v>National|Male|13</v>
      </c>
    </row>
    <row r="38" spans="1:10" ht="28.15" customHeight="1" x14ac:dyDescent="0.25">
      <c r="A38" s="7" t="s">
        <v>72</v>
      </c>
      <c r="B38" s="7" t="s">
        <v>35</v>
      </c>
      <c r="C38" s="2">
        <v>14</v>
      </c>
      <c r="D38" s="2">
        <v>45</v>
      </c>
      <c r="E38" s="2">
        <v>90</v>
      </c>
      <c r="F38" s="2" t="s">
        <v>81</v>
      </c>
      <c r="G38" s="2">
        <v>44</v>
      </c>
      <c r="H38" s="2">
        <v>24</v>
      </c>
      <c r="I38" s="2">
        <v>5</v>
      </c>
      <c r="J38" s="7" t="str">
        <f t="shared" si="0"/>
        <v>National|Male|14</v>
      </c>
    </row>
    <row r="39" spans="1:10" ht="28.15" customHeight="1" x14ac:dyDescent="0.25">
      <c r="A39" s="7" t="s">
        <v>72</v>
      </c>
      <c r="B39" s="7" t="s">
        <v>35</v>
      </c>
      <c r="C39" s="2">
        <v>15</v>
      </c>
      <c r="D39" s="2">
        <v>45</v>
      </c>
      <c r="E39" s="2">
        <v>98</v>
      </c>
      <c r="F39" s="2" t="s">
        <v>37</v>
      </c>
      <c r="G39" s="2">
        <v>46</v>
      </c>
      <c r="H39" s="2">
        <v>30</v>
      </c>
      <c r="I39" s="2">
        <v>6</v>
      </c>
      <c r="J39" s="7" t="str">
        <f t="shared" si="0"/>
        <v>National|Male|15</v>
      </c>
    </row>
    <row r="40" spans="1:10" ht="28.15" customHeight="1" x14ac:dyDescent="0.25">
      <c r="A40" s="7" t="s">
        <v>72</v>
      </c>
      <c r="B40" s="7" t="s">
        <v>35</v>
      </c>
      <c r="C40" s="2">
        <v>16</v>
      </c>
      <c r="D40" s="2">
        <v>45</v>
      </c>
      <c r="E40" s="2">
        <v>98</v>
      </c>
      <c r="F40" s="2" t="s">
        <v>82</v>
      </c>
      <c r="G40" s="2">
        <v>48</v>
      </c>
      <c r="H40" s="2">
        <v>30</v>
      </c>
      <c r="I40" s="2">
        <v>7</v>
      </c>
      <c r="J40" s="7" t="str">
        <f t="shared" si="0"/>
        <v>National|Male|16</v>
      </c>
    </row>
    <row r="41" spans="1:10" ht="28.15" customHeight="1" x14ac:dyDescent="0.25">
      <c r="A41" s="7" t="s">
        <v>72</v>
      </c>
      <c r="B41" s="7" t="s">
        <v>35</v>
      </c>
      <c r="C41" s="2">
        <v>17</v>
      </c>
      <c r="D41" s="2">
        <v>45</v>
      </c>
      <c r="E41" s="2">
        <v>98</v>
      </c>
      <c r="F41" s="2" t="s">
        <v>83</v>
      </c>
      <c r="G41" s="2">
        <v>50</v>
      </c>
      <c r="H41" s="2">
        <v>37</v>
      </c>
      <c r="I41" s="2">
        <v>8</v>
      </c>
      <c r="J41" s="7" t="str">
        <f t="shared" si="0"/>
        <v>National|Male|17</v>
      </c>
    </row>
    <row r="42" spans="1:10" ht="28.15" customHeight="1" x14ac:dyDescent="0.25">
      <c r="A42" s="7" t="s">
        <v>72</v>
      </c>
      <c r="B42" s="7" t="s">
        <v>41</v>
      </c>
      <c r="C42" s="2">
        <v>6</v>
      </c>
      <c r="D42" s="2">
        <v>23</v>
      </c>
      <c r="E42" s="2">
        <v>41</v>
      </c>
      <c r="F42" s="2" t="s">
        <v>84</v>
      </c>
      <c r="G42" s="2">
        <v>10</v>
      </c>
      <c r="H42" s="2">
        <v>6</v>
      </c>
      <c r="I42" s="2">
        <v>1</v>
      </c>
      <c r="J42" s="7" t="str">
        <f t="shared" si="0"/>
        <v>National|Female|6</v>
      </c>
    </row>
    <row r="43" spans="1:10" ht="28.15" customHeight="1" x14ac:dyDescent="0.25">
      <c r="A43" s="7" t="s">
        <v>72</v>
      </c>
      <c r="B43" s="7" t="s">
        <v>41</v>
      </c>
      <c r="C43" s="2">
        <v>7</v>
      </c>
      <c r="D43" s="2">
        <v>25</v>
      </c>
      <c r="E43" s="2">
        <v>56</v>
      </c>
      <c r="F43" s="2" t="s">
        <v>85</v>
      </c>
      <c r="G43" s="2">
        <v>12</v>
      </c>
      <c r="H43" s="2">
        <v>8</v>
      </c>
      <c r="I43" s="2">
        <v>1</v>
      </c>
      <c r="J43" s="7" t="str">
        <f t="shared" si="0"/>
        <v>National|Female|7</v>
      </c>
    </row>
    <row r="44" spans="1:10" ht="28.15" customHeight="1" x14ac:dyDescent="0.25">
      <c r="A44" s="7" t="s">
        <v>72</v>
      </c>
      <c r="B44" s="7" t="s">
        <v>41</v>
      </c>
      <c r="C44" s="2">
        <v>8</v>
      </c>
      <c r="D44" s="2">
        <v>29</v>
      </c>
      <c r="E44" s="2">
        <v>60</v>
      </c>
      <c r="F44" s="2" t="s">
        <v>86</v>
      </c>
      <c r="G44" s="2">
        <v>15</v>
      </c>
      <c r="H44" s="2">
        <v>9</v>
      </c>
      <c r="I44" s="2">
        <v>1</v>
      </c>
      <c r="J44" s="7" t="str">
        <f t="shared" si="0"/>
        <v>National|Female|8</v>
      </c>
    </row>
    <row r="45" spans="1:10" ht="28.15" customHeight="1" x14ac:dyDescent="0.25">
      <c r="A45" s="7" t="s">
        <v>72</v>
      </c>
      <c r="B45" s="7" t="s">
        <v>41</v>
      </c>
      <c r="C45" s="2">
        <v>9</v>
      </c>
      <c r="D45" s="2">
        <v>30</v>
      </c>
      <c r="E45" s="2">
        <v>66</v>
      </c>
      <c r="F45" s="2" t="s">
        <v>87</v>
      </c>
      <c r="G45" s="2">
        <v>18</v>
      </c>
      <c r="H45" s="2">
        <v>12</v>
      </c>
      <c r="I45" s="2">
        <v>1</v>
      </c>
      <c r="J45" s="7" t="str">
        <f t="shared" si="0"/>
        <v>National|Female|9</v>
      </c>
    </row>
    <row r="46" spans="1:10" ht="28.15" customHeight="1" x14ac:dyDescent="0.25">
      <c r="A46" s="7" t="s">
        <v>72</v>
      </c>
      <c r="B46" s="7" t="s">
        <v>41</v>
      </c>
      <c r="C46" s="2">
        <v>10</v>
      </c>
      <c r="D46" s="2">
        <v>30</v>
      </c>
      <c r="E46" s="2">
        <v>66</v>
      </c>
      <c r="F46" s="2" t="s">
        <v>88</v>
      </c>
      <c r="G46" s="2">
        <v>21</v>
      </c>
      <c r="H46" s="2">
        <v>13</v>
      </c>
      <c r="I46" s="2">
        <v>1</v>
      </c>
      <c r="J46" s="7" t="str">
        <f t="shared" si="0"/>
        <v>National|Female|10</v>
      </c>
    </row>
    <row r="47" spans="1:10" ht="28.15" customHeight="1" x14ac:dyDescent="0.25">
      <c r="A47" s="7" t="s">
        <v>72</v>
      </c>
      <c r="B47" s="7" t="s">
        <v>41</v>
      </c>
      <c r="C47" s="2">
        <v>11</v>
      </c>
      <c r="D47" s="2">
        <v>32</v>
      </c>
      <c r="E47" s="2">
        <v>67</v>
      </c>
      <c r="F47" s="2" t="s">
        <v>89</v>
      </c>
      <c r="G47" s="2">
        <v>24</v>
      </c>
      <c r="H47" s="2">
        <v>13</v>
      </c>
      <c r="I47" s="2">
        <v>1</v>
      </c>
      <c r="J47" s="7" t="str">
        <f t="shared" si="0"/>
        <v>National|Female|11</v>
      </c>
    </row>
    <row r="48" spans="1:10" ht="28.15" customHeight="1" x14ac:dyDescent="0.25">
      <c r="A48" s="7" t="s">
        <v>72</v>
      </c>
      <c r="B48" s="7" t="s">
        <v>41</v>
      </c>
      <c r="C48" s="2">
        <v>12</v>
      </c>
      <c r="D48" s="2">
        <v>35</v>
      </c>
      <c r="E48" s="2">
        <v>69</v>
      </c>
      <c r="F48" s="2" t="s">
        <v>75</v>
      </c>
      <c r="G48" s="2">
        <v>26</v>
      </c>
      <c r="H48" s="2">
        <v>13</v>
      </c>
      <c r="I48" s="2">
        <v>1</v>
      </c>
      <c r="J48" s="7" t="str">
        <f t="shared" si="0"/>
        <v>National|Female|12</v>
      </c>
    </row>
    <row r="49" spans="1:10" ht="28.15" customHeight="1" x14ac:dyDescent="0.25">
      <c r="A49" s="7" t="s">
        <v>72</v>
      </c>
      <c r="B49" s="7" t="s">
        <v>41</v>
      </c>
      <c r="C49" s="2">
        <v>13</v>
      </c>
      <c r="D49" s="2">
        <v>37</v>
      </c>
      <c r="E49" s="2">
        <v>69</v>
      </c>
      <c r="F49" s="2" t="s">
        <v>90</v>
      </c>
      <c r="G49" s="2">
        <v>26</v>
      </c>
      <c r="H49" s="2">
        <v>13</v>
      </c>
      <c r="I49" s="2">
        <v>1</v>
      </c>
      <c r="J49" s="7" t="str">
        <f t="shared" si="0"/>
        <v>National|Female|13</v>
      </c>
    </row>
    <row r="50" spans="1:10" ht="28.15" customHeight="1" x14ac:dyDescent="0.25">
      <c r="A50" s="7" t="s">
        <v>72</v>
      </c>
      <c r="B50" s="7" t="s">
        <v>41</v>
      </c>
      <c r="C50" s="2">
        <v>14</v>
      </c>
      <c r="D50" s="2">
        <v>37</v>
      </c>
      <c r="E50" s="2">
        <v>79</v>
      </c>
      <c r="F50" s="2" t="s">
        <v>91</v>
      </c>
      <c r="G50" s="2">
        <v>27</v>
      </c>
      <c r="H50" s="2">
        <v>13</v>
      </c>
      <c r="I50" s="2">
        <v>1</v>
      </c>
      <c r="J50" s="7" t="str">
        <f t="shared" si="0"/>
        <v>National|Female|14</v>
      </c>
    </row>
    <row r="51" spans="1:10" ht="28.15" customHeight="1" x14ac:dyDescent="0.25">
      <c r="A51" s="7" t="s">
        <v>72</v>
      </c>
      <c r="B51" s="7" t="s">
        <v>41</v>
      </c>
      <c r="C51" s="2">
        <v>15</v>
      </c>
      <c r="D51" s="2">
        <v>37</v>
      </c>
      <c r="E51" s="2">
        <v>79</v>
      </c>
      <c r="F51" s="2" t="s">
        <v>92</v>
      </c>
      <c r="G51" s="2">
        <v>28</v>
      </c>
      <c r="H51" s="2">
        <v>15</v>
      </c>
      <c r="I51" s="2">
        <v>1</v>
      </c>
      <c r="J51" s="7" t="str">
        <f t="shared" si="0"/>
        <v>National|Female|15</v>
      </c>
    </row>
    <row r="52" spans="1:10" ht="28.15" customHeight="1" x14ac:dyDescent="0.25">
      <c r="A52" s="7" t="s">
        <v>72</v>
      </c>
      <c r="B52" s="7" t="s">
        <v>41</v>
      </c>
      <c r="C52" s="2">
        <v>16</v>
      </c>
      <c r="D52" s="2">
        <v>37</v>
      </c>
      <c r="E52" s="2">
        <v>79</v>
      </c>
      <c r="F52" s="2" t="s">
        <v>92</v>
      </c>
      <c r="G52" s="2">
        <v>28</v>
      </c>
      <c r="H52" s="2">
        <v>15</v>
      </c>
      <c r="I52" s="2">
        <v>1</v>
      </c>
      <c r="J52" s="7" t="str">
        <f t="shared" si="0"/>
        <v>National|Female|16</v>
      </c>
    </row>
    <row r="53" spans="1:10" ht="28.15" customHeight="1" x14ac:dyDescent="0.25">
      <c r="A53" s="7" t="s">
        <v>72</v>
      </c>
      <c r="B53" s="7" t="s">
        <v>41</v>
      </c>
      <c r="C53" s="2">
        <v>17</v>
      </c>
      <c r="D53" s="2">
        <v>37</v>
      </c>
      <c r="E53" s="2">
        <v>79</v>
      </c>
      <c r="F53" s="2" t="s">
        <v>92</v>
      </c>
      <c r="G53" s="2">
        <v>28</v>
      </c>
      <c r="H53" s="2">
        <v>16</v>
      </c>
      <c r="I53" s="2">
        <v>1</v>
      </c>
      <c r="J53" s="7" t="str">
        <f t="shared" si="0"/>
        <v>National|Female|17</v>
      </c>
    </row>
  </sheetData>
  <mergeCells count="2">
    <mergeCell ref="A1:J1"/>
    <mergeCell ref="A2:J2"/>
  </mergeCells>
  <conditionalFormatting sqref="A5:J28">
    <cfRule type="expression" dxfId="1" priority="2">
      <formula>MOD(ROW(),2)=0</formula>
    </cfRule>
  </conditionalFormatting>
  <conditionalFormatting sqref="A30:J53">
    <cfRule type="expression" dxfId="0" priority="1">
      <formula>MOD(ROW(),2)=1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6CC11039C74A8A32079C83E596A6" ma:contentTypeVersion="20" ma:contentTypeDescription="Create a new document." ma:contentTypeScope="" ma:versionID="bdb703deb9e772464d6bf953d4addcee">
  <xsd:schema xmlns:xsd="http://www.w3.org/2001/XMLSchema" xmlns:xs="http://www.w3.org/2001/XMLSchema" xmlns:p="http://schemas.microsoft.com/office/2006/metadata/properties" xmlns:ns2="a5377307-0c7b-41be-82ca-5b8866178874" xmlns:ns3="a39aef28-b40f-47b6-b120-a93b3ee9bd1e" targetNamespace="http://schemas.microsoft.com/office/2006/metadata/properties" ma:root="true" ma:fieldsID="4cbdf86f9e15cbb66ac3fd0beb3e4b60" ns2:_="" ns3:_="">
    <xsd:import namespace="a5377307-0c7b-41be-82ca-5b8866178874"/>
    <xsd:import namespace="a39aef28-b40f-47b6-b120-a93b3ee9b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HotelContractChecklist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77307-0c7b-41be-82ca-5b88661788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643171b-1f1d-4d33-b41b-274b1daa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HotelContractChecklist" ma:index="24" nillable="true" ma:displayName="Hotel Contract Checklist" ma:description="Please download this template.  Do not make any edits to this template." ma:format="Dropdown" ma:internalName="HotelContractChecklist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aef28-b40f-47b6-b120-a93b3ee9bd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04420b-0c28-4bc4-be14-d7b040c18a0a}" ma:internalName="TaxCatchAll" ma:showField="CatchAllData" ma:web="a39aef28-b40f-47b6-b120-a93b3ee9b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9aef28-b40f-47b6-b120-a93b3ee9bd1e" xsi:nil="true"/>
    <lcf76f155ced4ddcb4097134ff3c332f xmlns="a5377307-0c7b-41be-82ca-5b8866178874">
      <Terms xmlns="http://schemas.microsoft.com/office/infopath/2007/PartnerControls"/>
    </lcf76f155ced4ddcb4097134ff3c332f>
    <HotelContractChecklist xmlns="a5377307-0c7b-41be-82ca-5b8866178874" xsi:nil="true"/>
  </documentManagement>
</p:properties>
</file>

<file path=customXml/itemProps1.xml><?xml version="1.0" encoding="utf-8"?>
<ds:datastoreItem xmlns:ds="http://schemas.openxmlformats.org/officeDocument/2006/customXml" ds:itemID="{2DCD0A4C-CDCA-4064-A989-91C19AE1008A}"/>
</file>

<file path=customXml/itemProps2.xml><?xml version="1.0" encoding="utf-8"?>
<ds:datastoreItem xmlns:ds="http://schemas.openxmlformats.org/officeDocument/2006/customXml" ds:itemID="{9C957EFB-7C89-4955-88CE-9F56BE00310F}"/>
</file>

<file path=customXml/itemProps3.xml><?xml version="1.0" encoding="utf-8"?>
<ds:datastoreItem xmlns:ds="http://schemas.openxmlformats.org/officeDocument/2006/customXml" ds:itemID="{172798CC-99F8-4CCF-AC09-BB6E3D033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Class Score Roster</vt:lpstr>
      <vt:lpstr>Award Standards </vt:lpstr>
      <vt:lpstr>'Class Score Roster'!Print_Area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Presidential Fitness Test Class Score Roster </dc:title>
  <dc:subject/>
  <dc:creator/>
  <cp:keywords>Presidential Fitness Test, President’s Council on Sports, Fitness, &amp; Nutrition, physical activity, fitness, youth fitness, physical education, exercise </cp:keywords>
  <dc:description/>
  <cp:lastModifiedBy/>
  <cp:revision>1</cp:revision>
  <dcterms:created xsi:type="dcterms:W3CDTF">2026-09-18T18:31:23Z</dcterms:created>
  <dcterms:modified xsi:type="dcterms:W3CDTF">2026-09-18T19:37:19Z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0x0101003E856CC11039C74A8A32079C83E596A6</vt:lpwstr>
  </property>
</Properties>
</file>